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X:\Access\Gas\Light Regulation\LR Financial reporting\"/>
    </mc:Choice>
  </mc:AlternateContent>
  <xr:revisionPtr revIDLastSave="0" documentId="13_ncr:1_{5E0036FD-F9FE-4151-8761-90465DBAE16F}" xr6:coauthVersionLast="46" xr6:coauthVersionMax="46" xr10:uidLastSave="{00000000-0000-0000-0000-000000000000}"/>
  <bookViews>
    <workbookView xWindow="-120" yWindow="-120" windowWidth="29040" windowHeight="15840" tabRatio="947" firstSheet="1" activeTab="1" xr2:uid="{00000000-000D-0000-FFFF-FFFF00000000}"/>
  </bookViews>
  <sheets>
    <sheet name="Cover" sheetId="11" r:id="rId1"/>
    <sheet name="Contents" sheetId="4" r:id="rId2"/>
    <sheet name="1. Pipeline information" sheetId="44" r:id="rId3"/>
    <sheet name="1.1 Financial summary" sheetId="70" r:id="rId4"/>
    <sheet name="2. Revenues and expenses" sheetId="5" r:id="rId5"/>
    <sheet name="2.1 Revenue by service" sheetId="56" r:id="rId6"/>
    <sheet name="2.2 Revenue contributions " sheetId="57" r:id="rId7"/>
    <sheet name="2.3 Indirect revenue" sheetId="45" r:id="rId8"/>
    <sheet name="2.4 Shared costs" sheetId="16" r:id="rId9"/>
    <sheet name="3. Statement of pipeline assets" sheetId="6" r:id="rId10"/>
    <sheet name="3.1 Asset useful life" sheetId="55" r:id="rId11"/>
    <sheet name="3.2 Shared supporting assets" sheetId="59" r:id="rId12"/>
    <sheet name="4. Recovered capital" sheetId="47" r:id="rId13"/>
    <sheet name="4.1 Pipelines capex" sheetId="66" r:id="rId14"/>
    <sheet name="5. Weighted average price" sheetId="54" r:id="rId15"/>
    <sheet name="5.1 Exempt WAP services" sheetId="60" r:id="rId16"/>
    <sheet name="5.2 Actual Pricing" sheetId="69" r:id="rId17"/>
    <sheet name="6. Notes" sheetId="64" r:id="rId18"/>
    <sheet name="Amendment record" sheetId="67" r:id="rId19"/>
    <sheet name="Sheet1" sheetId="61" state="hidden" r:id="rId20"/>
  </sheets>
  <definedNames>
    <definedName name="ABN">Cover!$C$17</definedName>
    <definedName name="_xlnm.Print_Area" localSheetId="2">'1. Pipeline information'!$B$1:$D$36</definedName>
    <definedName name="_xlnm.Print_Area" localSheetId="3">'1.1 Financial summary'!$B$5:$H$35</definedName>
    <definedName name="_xlnm.Print_Area" localSheetId="4">'2. Revenues and expenses'!$B$1:$I$43</definedName>
    <definedName name="_xlnm.Print_Area" localSheetId="5">'2.1 Revenue by service'!$B$1:$I$21</definedName>
    <definedName name="_xlnm.Print_Area" localSheetId="6">'2.2 Revenue contributions '!$B$1:$E$27</definedName>
    <definedName name="_xlnm.Print_Area" localSheetId="7">'2.3 Indirect revenue'!$B$1:$H$36</definedName>
    <definedName name="_xlnm.Print_Area" localSheetId="8">'2.4 Shared costs'!$B$1:$I$36</definedName>
    <definedName name="_xlnm.Print_Area" localSheetId="9">'3. Statement of pipeline assets'!$B$1:$H$93</definedName>
    <definedName name="_xlnm.Print_Area" localSheetId="10">'3.1 Asset useful life'!$B$1:$F$37</definedName>
    <definedName name="_xlnm.Print_Area" localSheetId="11">'3.2 Shared supporting assets'!$B$1:$G$41</definedName>
    <definedName name="_xlnm.Print_Area" localSheetId="12">'4. Recovered capital'!$B$1:$BI$38</definedName>
    <definedName name="_xlnm.Print_Area" localSheetId="13">'4.1 Pipelines capex'!$B$1:$E$34</definedName>
    <definedName name="_xlnm.Print_Area" localSheetId="14">'5. Weighted average price'!$B$1:$BI$20</definedName>
    <definedName name="_xlnm.Print_Area" localSheetId="15">'5.1 Exempt WAP services'!$B$1:$E$13</definedName>
    <definedName name="_xlnm.Print_Area" localSheetId="16">'5.2 Actual Pricing'!$B$1:$E$5</definedName>
    <definedName name="_xlnm.Print_Area" localSheetId="17">'6. Notes'!$B$1:$D$4</definedName>
    <definedName name="_xlnm.Print_Area" localSheetId="18">'Amendment record'!$A$2:$G$87</definedName>
    <definedName name="_xlnm.Print_Area" localSheetId="1">Contents!$A$1:$J$41</definedName>
    <definedName name="_xlnm.Print_Area" localSheetId="0">Cover!$A$1:$I$47</definedName>
    <definedName name="_xlnm.Print_Area" localSheetId="19">Sheet1!$A$1:$N$32</definedName>
    <definedName name="rpipelines" comment="classes of pipeline assets ">Sheet1!$B$3:$B$12</definedName>
    <definedName name="rsharedassets" comment="classets of shared assets">Sheet1!$B$15:$B$17</definedName>
    <definedName name="rYesNo">Sheet1!$B$19:$B$20</definedName>
    <definedName name="Tradingname">Cover!$C$15</definedName>
    <definedName name="Yearending">Cover!$C$23</definedName>
    <definedName name="Yearstart">Cover!$C$21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55" l="1"/>
  <c r="B34" i="67"/>
  <c r="B35" i="67" s="1"/>
  <c r="B36" i="67" s="1"/>
  <c r="B37" i="67" s="1"/>
  <c r="B38" i="67" s="1"/>
  <c r="B39" i="67" s="1"/>
  <c r="B40" i="67" s="1"/>
  <c r="B41" i="67" s="1"/>
  <c r="B42" i="67" s="1"/>
  <c r="B43" i="67" s="1"/>
  <c r="B44" i="67" s="1"/>
  <c r="B45" i="67" s="1"/>
  <c r="B46" i="67" s="1"/>
  <c r="B47" i="67" s="1"/>
  <c r="B48" i="67" s="1"/>
  <c r="B49" i="67" s="1"/>
  <c r="B50" i="67" s="1"/>
  <c r="B51" i="67" s="1"/>
  <c r="B52" i="67" s="1"/>
  <c r="B53" i="67" s="1"/>
  <c r="B54" i="67" s="1"/>
  <c r="B55" i="67" s="1"/>
  <c r="B56" i="67" s="1"/>
  <c r="B57" i="67" s="1"/>
  <c r="B58" i="67" s="1"/>
  <c r="B59" i="67" s="1"/>
  <c r="B60" i="67" s="1"/>
  <c r="B61" i="67" s="1"/>
  <c r="B62" i="67" s="1"/>
  <c r="B63" i="67" s="1"/>
  <c r="B64" i="67" s="1"/>
  <c r="B65" i="67" s="1"/>
  <c r="B66" i="67" s="1"/>
  <c r="B67" i="67" s="1"/>
  <c r="B68" i="67" s="1"/>
  <c r="B69" i="67" s="1"/>
  <c r="B70" i="67" s="1"/>
  <c r="B71" i="67" s="1"/>
  <c r="B72" i="67" s="1"/>
  <c r="B73" i="67" s="1"/>
  <c r="B74" i="67" s="1"/>
  <c r="B75" i="67" s="1"/>
  <c r="B76" i="67" s="1"/>
  <c r="B77" i="67" s="1"/>
  <c r="B78" i="67" s="1"/>
  <c r="B79" i="67" s="1"/>
  <c r="B80" i="67" s="1"/>
  <c r="B81" i="67" s="1"/>
  <c r="B82" i="67" s="1"/>
  <c r="B83" i="67" s="1"/>
  <c r="B84" i="67" s="1"/>
  <c r="B85" i="67" s="1"/>
  <c r="B86" i="67" s="1"/>
  <c r="B87" i="67" s="1"/>
  <c r="E20" i="70" l="1"/>
  <c r="E12" i="70"/>
  <c r="F12" i="70"/>
  <c r="G12" i="70"/>
  <c r="H12" i="70"/>
  <c r="H7" i="70"/>
  <c r="G7" i="70"/>
  <c r="F7" i="70"/>
  <c r="E7" i="70"/>
  <c r="D7" i="70"/>
  <c r="D9" i="70"/>
  <c r="E9" i="70"/>
  <c r="F9" i="70"/>
  <c r="G9" i="70"/>
  <c r="H9" i="70"/>
  <c r="D11" i="70"/>
  <c r="H33" i="70"/>
  <c r="H34" i="70"/>
  <c r="H31" i="70"/>
  <c r="D33" i="70"/>
  <c r="E29" i="70"/>
  <c r="E32" i="70" s="1"/>
  <c r="H29" i="70"/>
  <c r="H32" i="70" s="1"/>
  <c r="G29" i="70"/>
  <c r="G32" i="70" s="1"/>
  <c r="F29" i="70"/>
  <c r="F32" i="70" s="1"/>
  <c r="D29" i="70"/>
  <c r="D35" i="70" s="1"/>
  <c r="G32" i="47"/>
  <c r="G33" i="47"/>
  <c r="G31" i="70" l="1"/>
  <c r="G33" i="70"/>
  <c r="F31" i="70"/>
  <c r="F33" i="70"/>
  <c r="D31" i="70"/>
  <c r="E31" i="70"/>
  <c r="E33" i="70"/>
  <c r="D32" i="70"/>
  <c r="G34" i="70"/>
  <c r="F34" i="70"/>
  <c r="E34" i="70"/>
  <c r="I41" i="5"/>
  <c r="H41" i="5"/>
  <c r="H42" i="5" s="1"/>
  <c r="G41" i="5"/>
  <c r="D41" i="5"/>
  <c r="F32" i="47"/>
  <c r="F31" i="47"/>
  <c r="W31" i="47" l="1"/>
  <c r="X31" i="47"/>
  <c r="Y31" i="47"/>
  <c r="H27" i="70"/>
  <c r="H23" i="70"/>
  <c r="G23" i="70"/>
  <c r="F23" i="70"/>
  <c r="E23" i="70"/>
  <c r="D23" i="70"/>
  <c r="H22" i="70"/>
  <c r="G22" i="70"/>
  <c r="F22" i="70"/>
  <c r="E22" i="70"/>
  <c r="D22" i="70"/>
  <c r="H21" i="70"/>
  <c r="G21" i="70"/>
  <c r="F21" i="70"/>
  <c r="E21" i="70"/>
  <c r="D21" i="70"/>
  <c r="H14" i="70"/>
  <c r="G14" i="70"/>
  <c r="F14" i="70"/>
  <c r="E14" i="70"/>
  <c r="D14" i="70"/>
  <c r="D20" i="70" s="1"/>
  <c r="D24" i="70" s="1"/>
  <c r="H13" i="70"/>
  <c r="D12" i="70"/>
  <c r="C3" i="70"/>
  <c r="B2" i="70"/>
  <c r="F43" i="5"/>
  <c r="I30" i="5"/>
  <c r="I42" i="5"/>
  <c r="F42" i="5"/>
  <c r="G42" i="5"/>
  <c r="G43" i="5" s="1"/>
  <c r="H43" i="5" l="1"/>
  <c r="E16" i="5"/>
  <c r="F12" i="5"/>
  <c r="D27" i="57"/>
  <c r="D13" i="5"/>
  <c r="I21" i="56"/>
  <c r="C3" i="54"/>
  <c r="E9" i="57"/>
  <c r="H36" i="16"/>
  <c r="I17" i="16"/>
  <c r="D91" i="6"/>
  <c r="D90" i="6"/>
  <c r="E88" i="6"/>
  <c r="E90" i="6"/>
  <c r="F88" i="6"/>
  <c r="F90" i="6"/>
  <c r="G88" i="6"/>
  <c r="G90" i="6"/>
  <c r="H88" i="6"/>
  <c r="H90" i="6"/>
  <c r="D48" i="6"/>
  <c r="E44" i="6"/>
  <c r="E48" i="6"/>
  <c r="F44" i="6"/>
  <c r="F48" i="6"/>
  <c r="G44" i="6"/>
  <c r="G48" i="6"/>
  <c r="H44" i="6"/>
  <c r="H48" i="6"/>
  <c r="D24" i="6"/>
  <c r="D15" i="6"/>
  <c r="D18" i="6" s="1"/>
  <c r="F18" i="5"/>
  <c r="F19" i="5"/>
  <c r="D19" i="5"/>
  <c r="B2" i="54"/>
  <c r="B2" i="66"/>
  <c r="L12" i="54"/>
  <c r="O12" i="54"/>
  <c r="R12" i="54"/>
  <c r="L13" i="54"/>
  <c r="O13" i="54"/>
  <c r="R13" i="54"/>
  <c r="L14" i="54"/>
  <c r="O14" i="54"/>
  <c r="R14" i="54"/>
  <c r="D16" i="54"/>
  <c r="H16" i="54"/>
  <c r="K16" i="54"/>
  <c r="D18" i="54"/>
  <c r="H18" i="54"/>
  <c r="K18" i="54"/>
  <c r="D19" i="54"/>
  <c r="F20" i="54"/>
  <c r="G20" i="54"/>
  <c r="I20" i="54"/>
  <c r="J20" i="54"/>
  <c r="L20" i="54"/>
  <c r="M20" i="54"/>
  <c r="N20" i="54"/>
  <c r="P20" i="54"/>
  <c r="Q20" i="54"/>
  <c r="I31" i="47"/>
  <c r="G31" i="47"/>
  <c r="F8" i="47"/>
  <c r="E11" i="47"/>
  <c r="I17" i="56"/>
  <c r="F17" i="56"/>
  <c r="E33" i="5"/>
  <c r="E34" i="5"/>
  <c r="E38" i="5"/>
  <c r="E39" i="5"/>
  <c r="E32" i="5"/>
  <c r="D33" i="5"/>
  <c r="F33" i="5"/>
  <c r="D34" i="5"/>
  <c r="D38" i="5"/>
  <c r="D39" i="5"/>
  <c r="D32" i="5"/>
  <c r="E12" i="5"/>
  <c r="E20" i="5"/>
  <c r="E43" i="5"/>
  <c r="I14" i="5"/>
  <c r="F14" i="5"/>
  <c r="I13" i="5"/>
  <c r="I12" i="5"/>
  <c r="C3" i="69"/>
  <c r="B2" i="69"/>
  <c r="D66" i="6"/>
  <c r="E62" i="6"/>
  <c r="E66" i="6"/>
  <c r="F62" i="6"/>
  <c r="F66" i="6"/>
  <c r="G62" i="6"/>
  <c r="G66" i="6"/>
  <c r="H62" i="6"/>
  <c r="H66" i="6"/>
  <c r="E22" i="47"/>
  <c r="E20" i="47"/>
  <c r="E19" i="47"/>
  <c r="E18" i="47"/>
  <c r="C26" i="55"/>
  <c r="C21" i="55"/>
  <c r="E14" i="57"/>
  <c r="E13" i="57"/>
  <c r="E12" i="57"/>
  <c r="E11" i="57"/>
  <c r="E10" i="57"/>
  <c r="E15" i="57"/>
  <c r="E28" i="47"/>
  <c r="E21" i="47"/>
  <c r="E14" i="47"/>
  <c r="G35" i="59"/>
  <c r="G34" i="59"/>
  <c r="G33" i="59"/>
  <c r="G32" i="59"/>
  <c r="G31" i="59"/>
  <c r="G30" i="59"/>
  <c r="B4" i="67"/>
  <c r="B5" i="67" s="1"/>
  <c r="B6" i="67" s="1"/>
  <c r="B7" i="67" s="1"/>
  <c r="B8" i="67" s="1"/>
  <c r="B9" i="67" s="1"/>
  <c r="B10" i="67" s="1"/>
  <c r="B11" i="67" s="1"/>
  <c r="B12" i="67" s="1"/>
  <c r="B13" i="67" s="1"/>
  <c r="B14" i="67" s="1"/>
  <c r="B15" i="67" s="1"/>
  <c r="B16" i="67" s="1"/>
  <c r="B17" i="67" s="1"/>
  <c r="B18" i="67" s="1"/>
  <c r="B19" i="67" s="1"/>
  <c r="B20" i="67" s="1"/>
  <c r="B21" i="67" s="1"/>
  <c r="B22" i="67" s="1"/>
  <c r="B23" i="67" s="1"/>
  <c r="B24" i="67" s="1"/>
  <c r="B25" i="67" s="1"/>
  <c r="B26" i="67" s="1"/>
  <c r="B27" i="67" s="1"/>
  <c r="B28" i="67" s="1"/>
  <c r="B29" i="67" s="1"/>
  <c r="B30" i="67" s="1"/>
  <c r="B31" i="67" s="1"/>
  <c r="B32" i="67" s="1"/>
  <c r="B33" i="67" s="1"/>
  <c r="D9" i="6"/>
  <c r="E9" i="6"/>
  <c r="F9" i="6"/>
  <c r="G9" i="6"/>
  <c r="H9" i="6"/>
  <c r="D86" i="6"/>
  <c r="E82" i="6"/>
  <c r="E86" i="6"/>
  <c r="F82" i="6"/>
  <c r="F86" i="6"/>
  <c r="G82" i="6"/>
  <c r="G86" i="6"/>
  <c r="H82" i="6"/>
  <c r="H86" i="6"/>
  <c r="D72" i="6"/>
  <c r="E68" i="6"/>
  <c r="E72" i="6"/>
  <c r="F68" i="6"/>
  <c r="F72" i="6"/>
  <c r="G68" i="6"/>
  <c r="G72" i="6"/>
  <c r="H68" i="6"/>
  <c r="H72" i="6"/>
  <c r="D80" i="6"/>
  <c r="B2" i="64"/>
  <c r="C3" i="64"/>
  <c r="B2" i="60"/>
  <c r="C3" i="60"/>
  <c r="S12" i="54"/>
  <c r="D12" i="54"/>
  <c r="V12" i="54"/>
  <c r="Y12" i="54"/>
  <c r="AB12" i="54"/>
  <c r="AE12" i="54"/>
  <c r="AH12" i="54"/>
  <c r="AK12" i="54"/>
  <c r="AL12" i="54"/>
  <c r="AO12" i="54"/>
  <c r="AR12" i="54"/>
  <c r="AU12" i="54"/>
  <c r="AX12" i="54"/>
  <c r="BA12" i="54"/>
  <c r="BD12" i="54"/>
  <c r="BG12" i="54"/>
  <c r="BJ12" i="54"/>
  <c r="S13" i="54"/>
  <c r="D13" i="54"/>
  <c r="V13" i="54"/>
  <c r="Y13" i="54"/>
  <c r="AB13" i="54"/>
  <c r="AE13" i="54"/>
  <c r="AH13" i="54"/>
  <c r="AK13" i="54"/>
  <c r="AL13" i="54"/>
  <c r="AL20" i="54"/>
  <c r="AO13" i="54"/>
  <c r="AR13" i="54"/>
  <c r="AU13" i="54"/>
  <c r="AX13" i="54"/>
  <c r="BA13" i="54"/>
  <c r="BD13" i="54"/>
  <c r="BG13" i="54"/>
  <c r="BJ13" i="54"/>
  <c r="S14" i="54"/>
  <c r="D14" i="54"/>
  <c r="V14" i="54"/>
  <c r="Y14" i="54"/>
  <c r="AB14" i="54"/>
  <c r="AE14" i="54"/>
  <c r="AH14" i="54"/>
  <c r="AK14" i="54"/>
  <c r="AL14" i="54"/>
  <c r="AO14" i="54"/>
  <c r="AR14" i="54"/>
  <c r="AU14" i="54"/>
  <c r="AX14" i="54"/>
  <c r="BA14" i="54"/>
  <c r="BD14" i="54"/>
  <c r="BG14" i="54"/>
  <c r="BJ14" i="54"/>
  <c r="T20" i="54"/>
  <c r="U20" i="54"/>
  <c r="W20" i="54"/>
  <c r="X20" i="54"/>
  <c r="Z20" i="54"/>
  <c r="AA20" i="54"/>
  <c r="AC20" i="54"/>
  <c r="AD20" i="54"/>
  <c r="AF20" i="54"/>
  <c r="AG20" i="54"/>
  <c r="AI20" i="54"/>
  <c r="AJ20" i="54"/>
  <c r="AM20" i="54"/>
  <c r="AN20" i="54"/>
  <c r="AP20" i="54"/>
  <c r="AQ20" i="54"/>
  <c r="AS20" i="54"/>
  <c r="AT20" i="54"/>
  <c r="AV20" i="54"/>
  <c r="AW20" i="54"/>
  <c r="AY20" i="54"/>
  <c r="AZ20" i="54"/>
  <c r="BB20" i="54"/>
  <c r="BC20" i="54"/>
  <c r="BE20" i="54"/>
  <c r="BF20" i="54"/>
  <c r="BH20" i="54"/>
  <c r="BI20" i="54"/>
  <c r="C3" i="66"/>
  <c r="B2" i="47"/>
  <c r="C3" i="47"/>
  <c r="E10" i="47"/>
  <c r="E12" i="47"/>
  <c r="E13" i="47"/>
  <c r="E15" i="47"/>
  <c r="F16" i="47"/>
  <c r="G16" i="47"/>
  <c r="H16" i="47"/>
  <c r="I16" i="47"/>
  <c r="J16" i="47"/>
  <c r="K16" i="47"/>
  <c r="L16" i="47"/>
  <c r="M16" i="47"/>
  <c r="N16" i="47"/>
  <c r="O16" i="47"/>
  <c r="P16" i="47"/>
  <c r="Q16" i="47"/>
  <c r="R16" i="47"/>
  <c r="S16" i="47"/>
  <c r="S32" i="47" s="1"/>
  <c r="T16" i="47"/>
  <c r="U16" i="47"/>
  <c r="U32" i="47" s="1"/>
  <c r="V16" i="47"/>
  <c r="W16" i="47"/>
  <c r="W32" i="47" s="1"/>
  <c r="X16" i="47"/>
  <c r="Y16" i="47"/>
  <c r="Z16" i="47"/>
  <c r="AA16" i="47"/>
  <c r="AB16" i="47"/>
  <c r="AC16" i="47"/>
  <c r="AD16" i="47"/>
  <c r="AE16" i="47"/>
  <c r="AF16" i="47"/>
  <c r="AG16" i="47"/>
  <c r="AH16" i="47"/>
  <c r="AI16" i="47"/>
  <c r="AJ16" i="47"/>
  <c r="AK16" i="47"/>
  <c r="AL16" i="47"/>
  <c r="AM16" i="47"/>
  <c r="AN16" i="47"/>
  <c r="AN24" i="47" s="1"/>
  <c r="AO16" i="47"/>
  <c r="AP16" i="47"/>
  <c r="AQ16" i="47"/>
  <c r="AQ24" i="47" s="1"/>
  <c r="AR16" i="47"/>
  <c r="AS16" i="47"/>
  <c r="AS24" i="47" s="1"/>
  <c r="AT16" i="47"/>
  <c r="AU16" i="47"/>
  <c r="AV16" i="47"/>
  <c r="AW16" i="47"/>
  <c r="AX16" i="47"/>
  <c r="AY16" i="47"/>
  <c r="AY32" i="47" s="1"/>
  <c r="AZ16" i="47"/>
  <c r="BA16" i="47"/>
  <c r="BB16" i="47"/>
  <c r="BC16" i="47"/>
  <c r="BD16" i="47"/>
  <c r="BE16" i="47"/>
  <c r="BF16" i="47"/>
  <c r="BG16" i="47"/>
  <c r="BH16" i="47"/>
  <c r="F23" i="47"/>
  <c r="F24" i="47" s="1"/>
  <c r="G23" i="47"/>
  <c r="H23" i="47"/>
  <c r="I23" i="47"/>
  <c r="I32" i="47" s="1"/>
  <c r="J23" i="47"/>
  <c r="K23" i="47"/>
  <c r="L23" i="47"/>
  <c r="M23" i="47"/>
  <c r="N23" i="47"/>
  <c r="O23" i="47"/>
  <c r="P23" i="47"/>
  <c r="Q23" i="47"/>
  <c r="R23" i="47"/>
  <c r="S23" i="47"/>
  <c r="T23" i="47"/>
  <c r="U23" i="47"/>
  <c r="U24" i="47" s="1"/>
  <c r="V23" i="47"/>
  <c r="W23" i="47"/>
  <c r="X23" i="47"/>
  <c r="X24" i="47" s="1"/>
  <c r="Y23" i="47"/>
  <c r="Z23" i="47"/>
  <c r="AA23" i="47"/>
  <c r="AB23" i="47"/>
  <c r="AC23" i="47"/>
  <c r="AD23" i="47"/>
  <c r="AE23" i="47"/>
  <c r="AE24" i="47" s="1"/>
  <c r="AF23" i="47"/>
  <c r="AG23" i="47"/>
  <c r="AH23" i="47"/>
  <c r="AI23" i="47"/>
  <c r="AJ23" i="47"/>
  <c r="AK23" i="47"/>
  <c r="AL23" i="47"/>
  <c r="AL32" i="47" s="1"/>
  <c r="AM23" i="47"/>
  <c r="AN23" i="47"/>
  <c r="AO23" i="47"/>
  <c r="AP23" i="47"/>
  <c r="AQ23" i="47"/>
  <c r="AR23" i="47"/>
  <c r="AS23" i="47"/>
  <c r="AT23" i="47"/>
  <c r="AU23" i="47"/>
  <c r="AV23" i="47"/>
  <c r="AV32" i="47" s="1"/>
  <c r="AW23" i="47"/>
  <c r="AX23" i="47"/>
  <c r="AY23" i="47"/>
  <c r="AZ23" i="47"/>
  <c r="BA23" i="47"/>
  <c r="BB23" i="47"/>
  <c r="BC23" i="47"/>
  <c r="BD23" i="47"/>
  <c r="BE23" i="47"/>
  <c r="BF23" i="47"/>
  <c r="BF24" i="47" s="1"/>
  <c r="BG23" i="47"/>
  <c r="BH23" i="47"/>
  <c r="AH24" i="47"/>
  <c r="E26" i="47"/>
  <c r="E27" i="47"/>
  <c r="E29" i="47"/>
  <c r="E30" i="47"/>
  <c r="H31" i="47"/>
  <c r="J31" i="47"/>
  <c r="K31" i="47"/>
  <c r="L31" i="47"/>
  <c r="M31" i="47"/>
  <c r="N31" i="47"/>
  <c r="N32" i="47" s="1"/>
  <c r="O31" i="47"/>
  <c r="P31" i="47"/>
  <c r="P32" i="47" s="1"/>
  <c r="Q31" i="47"/>
  <c r="R31" i="47"/>
  <c r="R32" i="47" s="1"/>
  <c r="S31" i="47"/>
  <c r="T31" i="47"/>
  <c r="U31" i="47"/>
  <c r="V31" i="47"/>
  <c r="D34" i="70" s="1"/>
  <c r="Z31" i="47"/>
  <c r="AA31" i="47"/>
  <c r="AB31" i="47"/>
  <c r="AC31" i="47"/>
  <c r="AD31" i="47"/>
  <c r="AD32" i="47" s="1"/>
  <c r="AE31" i="47"/>
  <c r="AF31" i="47"/>
  <c r="AG31" i="47"/>
  <c r="AH31" i="47"/>
  <c r="AH32" i="47"/>
  <c r="AI31" i="47"/>
  <c r="AJ31" i="47"/>
  <c r="AK31" i="47"/>
  <c r="AL31" i="47"/>
  <c r="AM31" i="47"/>
  <c r="AN31" i="47"/>
  <c r="AN32" i="47" s="1"/>
  <c r="AO31" i="47"/>
  <c r="AP31" i="47"/>
  <c r="AQ31" i="47"/>
  <c r="AR31" i="47"/>
  <c r="AR32" i="47" s="1"/>
  <c r="AS31" i="47"/>
  <c r="AT31" i="47"/>
  <c r="AU31" i="47"/>
  <c r="AV31" i="47"/>
  <c r="AW31" i="47"/>
  <c r="AX31" i="47"/>
  <c r="AY31" i="47"/>
  <c r="AZ31" i="47"/>
  <c r="BA31" i="47"/>
  <c r="BB31" i="47"/>
  <c r="BC31" i="47"/>
  <c r="BD31" i="47"/>
  <c r="BE31" i="47"/>
  <c r="BF31" i="47"/>
  <c r="BG31" i="47"/>
  <c r="BH31" i="47"/>
  <c r="B2" i="59"/>
  <c r="C3" i="59"/>
  <c r="G9" i="59"/>
  <c r="G10" i="59"/>
  <c r="G11" i="59"/>
  <c r="G12" i="59"/>
  <c r="G13" i="59"/>
  <c r="G14" i="59"/>
  <c r="G15" i="59"/>
  <c r="G16" i="59"/>
  <c r="G17" i="59"/>
  <c r="G18" i="59"/>
  <c r="G19" i="59"/>
  <c r="G20" i="59"/>
  <c r="G21" i="59"/>
  <c r="G22" i="59"/>
  <c r="G23" i="59"/>
  <c r="G24" i="59"/>
  <c r="G25" i="59"/>
  <c r="G26" i="59"/>
  <c r="G27" i="59"/>
  <c r="G28" i="59"/>
  <c r="G29" i="59"/>
  <c r="G36" i="59"/>
  <c r="G37" i="59"/>
  <c r="G38" i="59"/>
  <c r="G39" i="59"/>
  <c r="G40" i="59"/>
  <c r="E41" i="59"/>
  <c r="B2" i="55"/>
  <c r="C3" i="55"/>
  <c r="C9" i="55"/>
  <c r="C10" i="55"/>
  <c r="C11" i="55"/>
  <c r="C12" i="55"/>
  <c r="C13" i="55"/>
  <c r="C14" i="55"/>
  <c r="C15" i="55"/>
  <c r="C16" i="55"/>
  <c r="C2" i="6"/>
  <c r="D3" i="6"/>
  <c r="D4" i="6"/>
  <c r="E20" i="6"/>
  <c r="E24" i="6"/>
  <c r="F20" i="6"/>
  <c r="F24" i="6"/>
  <c r="G20" i="6"/>
  <c r="G24" i="6"/>
  <c r="H20" i="6"/>
  <c r="H24" i="6"/>
  <c r="D30" i="6"/>
  <c r="E26" i="6"/>
  <c r="E30" i="6"/>
  <c r="F26" i="6"/>
  <c r="F30" i="6"/>
  <c r="G26" i="6"/>
  <c r="G30" i="6"/>
  <c r="H26" i="6"/>
  <c r="H30" i="6"/>
  <c r="D36" i="6"/>
  <c r="E32" i="6"/>
  <c r="E36" i="6"/>
  <c r="F32" i="6"/>
  <c r="F36" i="6"/>
  <c r="G32" i="6"/>
  <c r="G36" i="6"/>
  <c r="H32" i="6"/>
  <c r="H36" i="6"/>
  <c r="D42" i="6"/>
  <c r="E38" i="6"/>
  <c r="E42" i="6"/>
  <c r="F38" i="6"/>
  <c r="F42" i="6"/>
  <c r="G38" i="6"/>
  <c r="G42" i="6"/>
  <c r="H38" i="6"/>
  <c r="H42" i="6"/>
  <c r="D54" i="6"/>
  <c r="E50" i="6"/>
  <c r="E54" i="6"/>
  <c r="F50" i="6"/>
  <c r="F54" i="6"/>
  <c r="G50" i="6"/>
  <c r="G54" i="6"/>
  <c r="H50" i="6"/>
  <c r="H54" i="6"/>
  <c r="D60" i="6"/>
  <c r="E56" i="6"/>
  <c r="E60" i="6"/>
  <c r="F56" i="6"/>
  <c r="F60" i="6"/>
  <c r="G56" i="6"/>
  <c r="G60" i="6"/>
  <c r="H56" i="6"/>
  <c r="H60" i="6"/>
  <c r="B2" i="16"/>
  <c r="C3" i="16"/>
  <c r="H9" i="16"/>
  <c r="I9" i="16"/>
  <c r="H10" i="16"/>
  <c r="I10" i="16"/>
  <c r="H11" i="16"/>
  <c r="I11" i="16"/>
  <c r="H12" i="16"/>
  <c r="D35" i="5"/>
  <c r="I12" i="16"/>
  <c r="H13" i="16"/>
  <c r="D36" i="5"/>
  <c r="I13" i="16"/>
  <c r="E36" i="5"/>
  <c r="H14" i="16"/>
  <c r="D37" i="5"/>
  <c r="I14" i="16"/>
  <c r="E37" i="5"/>
  <c r="H15" i="16"/>
  <c r="I15" i="16"/>
  <c r="H16" i="16"/>
  <c r="I16" i="16"/>
  <c r="E17" i="16"/>
  <c r="E36" i="16"/>
  <c r="F17" i="16"/>
  <c r="F36" i="16"/>
  <c r="H18" i="16"/>
  <c r="H17" i="16"/>
  <c r="D40" i="5"/>
  <c r="I18" i="16"/>
  <c r="H19" i="16"/>
  <c r="I19" i="16"/>
  <c r="H20" i="16"/>
  <c r="I20" i="16"/>
  <c r="H21" i="16"/>
  <c r="I21" i="16"/>
  <c r="H22" i="16"/>
  <c r="I22" i="16"/>
  <c r="H23" i="16"/>
  <c r="I23" i="16"/>
  <c r="H24" i="16"/>
  <c r="I24" i="16"/>
  <c r="H25" i="16"/>
  <c r="I25" i="16"/>
  <c r="H26" i="16"/>
  <c r="I26" i="16"/>
  <c r="H27" i="16"/>
  <c r="I27" i="16"/>
  <c r="H28" i="16"/>
  <c r="I28" i="16"/>
  <c r="H29" i="16"/>
  <c r="I29" i="16"/>
  <c r="H30" i="16"/>
  <c r="I30" i="16"/>
  <c r="H31" i="16"/>
  <c r="I31" i="16"/>
  <c r="H32" i="16"/>
  <c r="I32" i="16"/>
  <c r="H33" i="16"/>
  <c r="I33" i="16"/>
  <c r="H34" i="16"/>
  <c r="I34" i="16"/>
  <c r="H35" i="16"/>
  <c r="I35" i="16"/>
  <c r="B2" i="45"/>
  <c r="C3"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D36" i="45"/>
  <c r="E36" i="45"/>
  <c r="G36" i="45"/>
  <c r="D18" i="5"/>
  <c r="B2" i="57"/>
  <c r="C3" i="57"/>
  <c r="C15" i="57"/>
  <c r="D12" i="5"/>
  <c r="D15" i="57"/>
  <c r="E21" i="56"/>
  <c r="E11" i="5"/>
  <c r="B2" i="56"/>
  <c r="C3" i="56"/>
  <c r="F11" i="56"/>
  <c r="I11" i="56"/>
  <c r="F12" i="56"/>
  <c r="I12" i="56"/>
  <c r="F13" i="56"/>
  <c r="I13" i="56"/>
  <c r="F14" i="56"/>
  <c r="I14" i="56"/>
  <c r="F15" i="56"/>
  <c r="I15" i="56"/>
  <c r="F16" i="56"/>
  <c r="I16" i="56"/>
  <c r="F18" i="56"/>
  <c r="I18" i="56"/>
  <c r="F19" i="56"/>
  <c r="I19" i="56"/>
  <c r="F20" i="56"/>
  <c r="I20" i="56"/>
  <c r="G21" i="56"/>
  <c r="G11" i="5"/>
  <c r="H21" i="56"/>
  <c r="H11" i="5"/>
  <c r="H16" i="5"/>
  <c r="H20" i="5"/>
  <c r="B2" i="5"/>
  <c r="C3" i="5"/>
  <c r="F15" i="5"/>
  <c r="I15" i="5"/>
  <c r="I18" i="5"/>
  <c r="I19" i="5"/>
  <c r="I20" i="5"/>
  <c r="G19" i="5"/>
  <c r="H19" i="5"/>
  <c r="F22" i="5"/>
  <c r="I22" i="5"/>
  <c r="F23" i="5"/>
  <c r="I23" i="5"/>
  <c r="F24" i="5"/>
  <c r="I24" i="5"/>
  <c r="F25" i="5"/>
  <c r="I25" i="5"/>
  <c r="F26" i="5"/>
  <c r="I26" i="5"/>
  <c r="F27" i="5"/>
  <c r="I27" i="5"/>
  <c r="F28" i="5"/>
  <c r="I28" i="5"/>
  <c r="F29" i="5"/>
  <c r="I29" i="5"/>
  <c r="D30" i="5"/>
  <c r="E30" i="5"/>
  <c r="G30" i="5"/>
  <c r="H30" i="5"/>
  <c r="I32" i="5"/>
  <c r="I33" i="5"/>
  <c r="I34" i="5"/>
  <c r="I35" i="5"/>
  <c r="I36" i="5"/>
  <c r="I37" i="5"/>
  <c r="I38" i="5"/>
  <c r="I39" i="5"/>
  <c r="I40" i="5"/>
  <c r="B2" i="44"/>
  <c r="C3" i="44"/>
  <c r="H36" i="45"/>
  <c r="E18" i="5"/>
  <c r="E19" i="5"/>
  <c r="G41" i="59"/>
  <c r="D21" i="56"/>
  <c r="D11" i="5"/>
  <c r="BA24" i="47"/>
  <c r="AB24" i="47"/>
  <c r="L24" i="47"/>
  <c r="F39" i="5"/>
  <c r="F32" i="5"/>
  <c r="AP24" i="47"/>
  <c r="H32" i="47"/>
  <c r="AM24" i="47"/>
  <c r="N24" i="47"/>
  <c r="D20" i="54"/>
  <c r="S20" i="54"/>
  <c r="F38" i="5"/>
  <c r="E40" i="5"/>
  <c r="F40" i="5"/>
  <c r="F11" i="5"/>
  <c r="G16" i="5"/>
  <c r="G20" i="5"/>
  <c r="I11" i="5"/>
  <c r="I16" i="5"/>
  <c r="F21" i="56"/>
  <c r="F30" i="5"/>
  <c r="F34" i="5"/>
  <c r="I36" i="16"/>
  <c r="F36" i="5"/>
  <c r="D42" i="5"/>
  <c r="D43" i="5" s="1"/>
  <c r="F37" i="5"/>
  <c r="E35" i="5"/>
  <c r="F35" i="5"/>
  <c r="E76" i="6"/>
  <c r="E80" i="6"/>
  <c r="F41" i="5"/>
  <c r="E41" i="5"/>
  <c r="E42" i="5"/>
  <c r="F76" i="6"/>
  <c r="F80" i="6"/>
  <c r="E91" i="6"/>
  <c r="G76" i="6"/>
  <c r="G80" i="6"/>
  <c r="F91" i="6"/>
  <c r="G91" i="6"/>
  <c r="H76" i="6"/>
  <c r="H80" i="6"/>
  <c r="H91" i="6"/>
  <c r="F13" i="5"/>
  <c r="F16" i="5"/>
  <c r="F20" i="5"/>
  <c r="D16" i="5"/>
  <c r="D20" i="5"/>
  <c r="I43" i="5"/>
  <c r="D73" i="6" l="1"/>
  <c r="D92" i="6" s="1"/>
  <c r="E13" i="6"/>
  <c r="Z32" i="47"/>
  <c r="Z24" i="47"/>
  <c r="L32" i="47"/>
  <c r="AY24" i="47"/>
  <c r="T32" i="47"/>
  <c r="BC24" i="47"/>
  <c r="R24" i="47"/>
  <c r="J24" i="47"/>
  <c r="Q32" i="47"/>
  <c r="AW32" i="47"/>
  <c r="AO24" i="47"/>
  <c r="Y24" i="47"/>
  <c r="AI24" i="47"/>
  <c r="AK32" i="47"/>
  <c r="AF32" i="47"/>
  <c r="P24" i="47"/>
  <c r="H24" i="47"/>
  <c r="AZ24" i="47"/>
  <c r="AC24" i="47"/>
  <c r="V32" i="47"/>
  <c r="BB32" i="47"/>
  <c r="AU24" i="47"/>
  <c r="W24" i="47"/>
  <c r="AQ32" i="47"/>
  <c r="AI32" i="47"/>
  <c r="AT24" i="47"/>
  <c r="AL24" i="47"/>
  <c r="AD24" i="47"/>
  <c r="BH32" i="47"/>
  <c r="M32" i="47"/>
  <c r="BG32" i="47"/>
  <c r="BG24" i="47"/>
  <c r="AR24" i="47"/>
  <c r="AK24" i="47"/>
  <c r="BC32" i="47"/>
  <c r="AV24" i="47"/>
  <c r="S24" i="47"/>
  <c r="AW24" i="47"/>
  <c r="AP32" i="47"/>
  <c r="AB32" i="47"/>
  <c r="AM32" i="47"/>
  <c r="T24" i="47"/>
  <c r="BD32" i="47"/>
  <c r="AA24" i="47"/>
  <c r="M24" i="47"/>
  <c r="AZ32" i="47"/>
  <c r="AS32" i="47"/>
  <c r="AE32" i="47"/>
  <c r="X32" i="47"/>
  <c r="Q24" i="47"/>
  <c r="AX32" i="47"/>
  <c r="K32" i="47"/>
  <c r="K24" i="47"/>
  <c r="AG24" i="47"/>
  <c r="AG32" i="47"/>
  <c r="BH24" i="47"/>
  <c r="I24" i="47"/>
  <c r="BB24" i="47"/>
  <c r="AJ32" i="47"/>
  <c r="AC32" i="47"/>
  <c r="O24" i="47"/>
  <c r="BF32" i="47"/>
  <c r="BA32" i="47"/>
  <c r="AF24" i="47"/>
  <c r="E23" i="47"/>
  <c r="BE32" i="47"/>
  <c r="AX24" i="47"/>
  <c r="BD24" i="47"/>
  <c r="E16" i="47"/>
  <c r="AO32" i="47"/>
  <c r="AA32" i="47"/>
  <c r="AU32" i="47"/>
  <c r="J32" i="47"/>
  <c r="BE24" i="47"/>
  <c r="V24" i="47"/>
  <c r="G24" i="47"/>
  <c r="H33" i="47" s="1"/>
  <c r="O32" i="47"/>
  <c r="AJ24" i="47"/>
  <c r="G8" i="47"/>
  <c r="AT32" i="47"/>
  <c r="E31" i="47"/>
  <c r="Y32" i="47"/>
  <c r="E11" i="70" l="1"/>
  <c r="E24" i="70" s="1"/>
  <c r="E15" i="6"/>
  <c r="E18" i="6" s="1"/>
  <c r="I33" i="47"/>
  <c r="J33" i="47"/>
  <c r="K33" i="47" s="1"/>
  <c r="L33" i="47" s="1"/>
  <c r="M33" i="47" s="1"/>
  <c r="N33" i="47" s="1"/>
  <c r="O33" i="47" s="1"/>
  <c r="P33" i="47" s="1"/>
  <c r="Q33" i="47" s="1"/>
  <c r="R33" i="47" s="1"/>
  <c r="S33" i="47" s="1"/>
  <c r="T33" i="47" s="1"/>
  <c r="U33" i="47" s="1"/>
  <c r="V33" i="47" s="1"/>
  <c r="E24" i="47"/>
  <c r="H8" i="47"/>
  <c r="E32" i="47"/>
  <c r="F13" i="6" l="1"/>
  <c r="E73" i="6"/>
  <c r="E92" i="6" s="1"/>
  <c r="W33" i="47"/>
  <c r="I8" i="47"/>
  <c r="F11" i="70" l="1"/>
  <c r="F20" i="70" s="1"/>
  <c r="F24" i="70" s="1"/>
  <c r="F15" i="6"/>
  <c r="F18" i="6" s="1"/>
  <c r="X33" i="47"/>
  <c r="F35" i="70" s="1"/>
  <c r="E35" i="70"/>
  <c r="J8" i="47"/>
  <c r="F73" i="6" l="1"/>
  <c r="F92" i="6" s="1"/>
  <c r="G13" i="6"/>
  <c r="Y33" i="47"/>
  <c r="G35" i="70" s="1"/>
  <c r="K8" i="47"/>
  <c r="Z33" i="47" l="1"/>
  <c r="AA33" i="47" s="1"/>
  <c r="G11" i="70"/>
  <c r="G20" i="70" s="1"/>
  <c r="G24" i="70" s="1"/>
  <c r="G15" i="6"/>
  <c r="G18" i="6" s="1"/>
  <c r="L8" i="47"/>
  <c r="H13" i="6" l="1"/>
  <c r="G73" i="6"/>
  <c r="G92" i="6" s="1"/>
  <c r="AB33" i="47"/>
  <c r="AC33" i="47" s="1"/>
  <c r="AD33" i="47" s="1"/>
  <c r="AE33" i="47" s="1"/>
  <c r="AF33" i="47" s="1"/>
  <c r="AG33" i="47" s="1"/>
  <c r="AH33" i="47" s="1"/>
  <c r="AI33" i="47" s="1"/>
  <c r="AJ33" i="47" s="1"/>
  <c r="AK33" i="47" s="1"/>
  <c r="AL33" i="47" s="1"/>
  <c r="AM33" i="47" s="1"/>
  <c r="AN33" i="47" s="1"/>
  <c r="AO33" i="47" s="1"/>
  <c r="AP33" i="47" s="1"/>
  <c r="AQ33" i="47" s="1"/>
  <c r="AR33" i="47" s="1"/>
  <c r="AS33" i="47" s="1"/>
  <c r="AT33" i="47" s="1"/>
  <c r="M8" i="47"/>
  <c r="H35" i="70" l="1"/>
  <c r="H11" i="70"/>
  <c r="H20" i="70" s="1"/>
  <c r="H24" i="70" s="1"/>
  <c r="H15" i="6"/>
  <c r="H18" i="6" s="1"/>
  <c r="H73" i="6" s="1"/>
  <c r="H92" i="6" s="1"/>
  <c r="AU33" i="47"/>
  <c r="AV33" i="47" s="1"/>
  <c r="AW33" i="47" s="1"/>
  <c r="AX33" i="47" s="1"/>
  <c r="AY33" i="47" s="1"/>
  <c r="AZ33" i="47" s="1"/>
  <c r="BA33" i="47" s="1"/>
  <c r="BB33" i="47" s="1"/>
  <c r="BC33" i="47" s="1"/>
  <c r="BD33" i="47" s="1"/>
  <c r="BE33" i="47" s="1"/>
  <c r="BF33" i="47" s="1"/>
  <c r="BG33" i="47" s="1"/>
  <c r="BH33" i="47" s="1"/>
  <c r="N8" i="47"/>
  <c r="O8" i="47" l="1"/>
  <c r="P8" i="47" l="1"/>
  <c r="Q8" i="47" s="1"/>
  <c r="R8" i="47" s="1"/>
  <c r="S8" i="47" s="1"/>
  <c r="T8" i="47" s="1"/>
  <c r="U8" i="47" s="1"/>
  <c r="V8" i="47" s="1"/>
  <c r="W8" i="47" s="1"/>
  <c r="X8" i="47" s="1"/>
  <c r="Y8" i="47" s="1"/>
  <c r="Z8" i="47" s="1"/>
  <c r="AA8" i="47" s="1"/>
  <c r="AB8" i="47" s="1"/>
  <c r="AC8" i="47" s="1"/>
  <c r="AD8" i="47" s="1"/>
  <c r="AE8" i="47" s="1"/>
  <c r="AF8" i="47" s="1"/>
  <c r="AG8" i="47" s="1"/>
  <c r="AH8" i="47" s="1"/>
  <c r="AI8" i="47" s="1"/>
  <c r="AJ8" i="47" s="1"/>
  <c r="AK8" i="47" s="1"/>
  <c r="AL8" i="47" s="1"/>
  <c r="AM8" i="47" s="1"/>
  <c r="AN8" i="47" s="1"/>
  <c r="AO8" i="47" s="1"/>
  <c r="AP8" i="47" s="1"/>
  <c r="AQ8" i="47" s="1"/>
  <c r="AR8" i="47" s="1"/>
  <c r="AS8" i="47" s="1"/>
  <c r="AT8" i="47" s="1"/>
  <c r="AU8" i="47" s="1"/>
  <c r="AV8" i="47" s="1"/>
  <c r="AW8" i="47" s="1"/>
  <c r="AX8" i="47" s="1"/>
  <c r="AY8" i="47" s="1"/>
  <c r="AZ8" i="47" s="1"/>
  <c r="BA8" i="47" s="1"/>
  <c r="BB8" i="47" s="1"/>
  <c r="BC8" i="47" s="1"/>
  <c r="BD8" i="47" s="1"/>
  <c r="BE8" i="47" s="1"/>
  <c r="BF8" i="47" s="1"/>
  <c r="BG8" i="47" s="1"/>
  <c r="BH8"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Tong, Albert</author>
  </authors>
  <commentList>
    <comment ref="D7" authorId="0" shapeId="0" xr:uid="{EAD50C57-37F8-4AEF-96EA-E2078568B17B}">
      <text>
        <r>
          <rPr>
            <b/>
            <sz val="9"/>
            <color indexed="81"/>
            <rFont val="Tahoma"/>
            <family val="2"/>
          </rPr>
          <t>ERA:</t>
        </r>
        <r>
          <rPr>
            <sz val="9"/>
            <color indexed="81"/>
            <rFont val="Tahoma"/>
            <family val="2"/>
          </rPr>
          <t xml:space="preserve">
RAB at end of first year end since RAB established</t>
        </r>
      </text>
    </comment>
    <comment ref="E7" authorId="0" shapeId="0" xr:uid="{82B7E735-4F5B-4441-9EF5-B6FA2663E472}">
      <text>
        <r>
          <rPr>
            <b/>
            <sz val="9"/>
            <color indexed="81"/>
            <rFont val="Tahoma"/>
            <family val="2"/>
          </rPr>
          <t>ERA:</t>
        </r>
        <r>
          <rPr>
            <sz val="9"/>
            <color indexed="81"/>
            <rFont val="Tahoma"/>
            <family val="2"/>
          </rPr>
          <t xml:space="preserve">
RAB values at reference date plus 1 year</t>
        </r>
      </text>
    </comment>
    <comment ref="F7" authorId="0" shapeId="0" xr:uid="{CB45379E-A688-40C6-ACA7-DF037F0F7D90}">
      <text>
        <r>
          <rPr>
            <b/>
            <sz val="9"/>
            <color indexed="81"/>
            <rFont val="Tahoma"/>
            <family val="2"/>
          </rPr>
          <t>ERA:</t>
        </r>
        <r>
          <rPr>
            <sz val="9"/>
            <color indexed="81"/>
            <rFont val="Tahoma"/>
            <family val="2"/>
          </rPr>
          <t xml:space="preserve">
RAB year 2</t>
        </r>
      </text>
    </comment>
    <comment ref="G7" authorId="0" shapeId="0" xr:uid="{4FF2B137-BCD3-43CA-B335-25BB12A72BB8}">
      <text>
        <r>
          <rPr>
            <b/>
            <sz val="9"/>
            <color indexed="81"/>
            <rFont val="Tahoma"/>
            <family val="2"/>
          </rPr>
          <t>ERA:</t>
        </r>
        <r>
          <rPr>
            <sz val="9"/>
            <color indexed="81"/>
            <rFont val="Tahoma"/>
            <family val="2"/>
          </rPr>
          <t xml:space="preserve">
RAB year 3</t>
        </r>
      </text>
    </comment>
    <comment ref="H7" authorId="0" shapeId="0" xr:uid="{62CAC2AB-524D-4A49-AD49-49FB871F94C4}">
      <text>
        <r>
          <rPr>
            <b/>
            <sz val="9"/>
            <color indexed="81"/>
            <rFont val="Tahoma"/>
            <family val="2"/>
          </rPr>
          <t>ERA:</t>
        </r>
        <r>
          <rPr>
            <sz val="9"/>
            <color indexed="81"/>
            <rFont val="Tahoma"/>
            <family val="2"/>
          </rPr>
          <t xml:space="preserve">
Service providers are to insert columns between columns G and H as required so that every year between the dates the RAB was established and the reporting period is reported.
</t>
        </r>
      </text>
    </comment>
    <comment ref="B19" authorId="0" shapeId="0" xr:uid="{CD791E22-277F-42E6-BDC8-30C100AC4F2B}">
      <text>
        <r>
          <rPr>
            <b/>
            <sz val="9"/>
            <color indexed="81"/>
            <rFont val="Tahoma"/>
            <family val="2"/>
          </rPr>
          <t xml:space="preserve">ERA:
</t>
        </r>
        <r>
          <rPr>
            <sz val="9"/>
            <color indexed="81"/>
            <rFont val="Tahoma"/>
            <family val="2"/>
          </rPr>
          <t xml:space="preserve">This is an estimated indicative Building Block Revenue if this pipeline has been under full regulation with a previously established asset base and that the ERA has validated all inputs as accurate and conforming.
</t>
        </r>
      </text>
    </comment>
    <comment ref="B20" authorId="0" shapeId="0" xr:uid="{B2B61A6E-AF5C-4A3E-BC3C-8D159E709AAA}">
      <text>
        <r>
          <rPr>
            <b/>
            <sz val="9"/>
            <color indexed="81"/>
            <rFont val="Tahoma"/>
            <family val="2"/>
          </rPr>
          <t>ERA:</t>
        </r>
        <r>
          <rPr>
            <sz val="9"/>
            <color indexed="81"/>
            <rFont val="Tahoma"/>
            <family val="2"/>
          </rPr>
          <t xml:space="preserve">
This is an estimated indicative Return on Capital if this pipeline has been under full regulation with a previously established asset base and that the ERA has validated all inputs as accurate and conforming.</t>
        </r>
      </text>
    </comment>
    <comment ref="B24" authorId="0" shapeId="0" xr:uid="{8B8B0160-64BC-4F66-814B-0975AFE4CA6B}">
      <text>
        <r>
          <rPr>
            <b/>
            <sz val="9"/>
            <color indexed="81"/>
            <rFont val="Tahoma"/>
            <family val="2"/>
          </rPr>
          <t xml:space="preserve">ERA:
</t>
        </r>
        <r>
          <rPr>
            <sz val="9"/>
            <color indexed="81"/>
            <rFont val="Tahoma"/>
            <family val="2"/>
          </rPr>
          <t>This is an estimated indicative revenue if this pipeline has been under full regulation with a previously established asset base and that the ERA has  validated all inputs as accurate and conforming</t>
        </r>
        <r>
          <rPr>
            <b/>
            <sz val="9"/>
            <color indexed="81"/>
            <rFont val="Tahoma"/>
            <family val="2"/>
          </rPr>
          <t>.</t>
        </r>
        <r>
          <rPr>
            <sz val="9"/>
            <color indexed="81"/>
            <rFont val="Tahoma"/>
            <family val="2"/>
          </rPr>
          <t xml:space="preserve">
</t>
        </r>
      </text>
    </comment>
    <comment ref="D29" authorId="0" shapeId="0" xr:uid="{412AE5CD-2A79-47DC-BA8C-16A0DC0ECD3A}">
      <text>
        <r>
          <rPr>
            <b/>
            <sz val="9"/>
            <color indexed="81"/>
            <rFont val="Tahoma"/>
            <family val="2"/>
          </rPr>
          <t>ERA:</t>
        </r>
        <r>
          <rPr>
            <sz val="9"/>
            <color indexed="81"/>
            <rFont val="Tahoma"/>
            <family val="2"/>
          </rPr>
          <t xml:space="preserve">
RAB at end of first year end since RAB established</t>
        </r>
      </text>
    </comment>
    <comment ref="E29" authorId="0" shapeId="0" xr:uid="{0AF5FD1F-B326-4C9E-82E2-DC627668F8C1}">
      <text>
        <r>
          <rPr>
            <b/>
            <sz val="9"/>
            <color indexed="81"/>
            <rFont val="Tahoma"/>
            <family val="2"/>
          </rPr>
          <t>ERA:</t>
        </r>
        <r>
          <rPr>
            <sz val="9"/>
            <color indexed="81"/>
            <rFont val="Tahoma"/>
            <family val="2"/>
          </rPr>
          <t xml:space="preserve">
RAB values at reference date plus 1 year</t>
        </r>
      </text>
    </comment>
    <comment ref="F29" authorId="0" shapeId="0" xr:uid="{392B4017-0D0D-420F-AD1E-FE935BD4DC42}">
      <text>
        <r>
          <rPr>
            <b/>
            <sz val="9"/>
            <color indexed="81"/>
            <rFont val="Tahoma"/>
            <family val="2"/>
          </rPr>
          <t>ERA:</t>
        </r>
        <r>
          <rPr>
            <sz val="9"/>
            <color indexed="81"/>
            <rFont val="Tahoma"/>
            <family val="2"/>
          </rPr>
          <t xml:space="preserve">
RAB year 2</t>
        </r>
      </text>
    </comment>
    <comment ref="G29" authorId="0" shapeId="0" xr:uid="{CB06905E-6A40-44CF-AAF0-C623AE4D7DF2}">
      <text>
        <r>
          <rPr>
            <b/>
            <sz val="9"/>
            <color indexed="81"/>
            <rFont val="Tahoma"/>
            <family val="2"/>
          </rPr>
          <t>ERA:</t>
        </r>
        <r>
          <rPr>
            <sz val="9"/>
            <color indexed="81"/>
            <rFont val="Tahoma"/>
            <family val="2"/>
          </rPr>
          <t xml:space="preserve">
RAB year 3</t>
        </r>
      </text>
    </comment>
    <comment ref="H29" authorId="0" shapeId="0" xr:uid="{D57FE6FF-AEF2-4A39-A032-FC37C72507ED}">
      <text>
        <r>
          <rPr>
            <b/>
            <sz val="9"/>
            <color indexed="81"/>
            <rFont val="Tahoma"/>
            <family val="2"/>
          </rPr>
          <t>ERA:</t>
        </r>
        <r>
          <rPr>
            <sz val="9"/>
            <color indexed="81"/>
            <rFont val="Tahoma"/>
            <family val="2"/>
          </rPr>
          <t xml:space="preserve">
Service providers are to insert columns between columns G and H as required so that every year between the dates the RAB was established and the reporting period is reported.
</t>
        </r>
      </text>
    </comment>
    <comment ref="B30" authorId="0" shapeId="0" xr:uid="{6B9B228A-58A0-4440-870A-4FB9FEB72597}">
      <text>
        <r>
          <rPr>
            <b/>
            <sz val="9"/>
            <color indexed="81"/>
            <rFont val="Tahoma"/>
            <family val="2"/>
          </rPr>
          <t xml:space="preserve">ERA:
</t>
        </r>
        <r>
          <rPr>
            <sz val="9"/>
            <color indexed="81"/>
            <rFont val="Tahoma"/>
            <family val="2"/>
          </rPr>
          <t xml:space="preserve">As stated in section 5 of the reporting guideline, the reporting of RCM value is only applicable on pipelines without a previous established asset base from a regulator.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 Albert</author>
    <author>Michael Dunnett</author>
  </authors>
  <commentList>
    <comment ref="D9" authorId="0" shapeId="0" xr:uid="{00000000-0006-0000-0900-000001000000}">
      <text>
        <r>
          <rPr>
            <b/>
            <sz val="9"/>
            <color indexed="81"/>
            <rFont val="Tahoma"/>
            <family val="2"/>
          </rPr>
          <t>ERA:</t>
        </r>
        <r>
          <rPr>
            <sz val="9"/>
            <color indexed="81"/>
            <rFont val="Tahoma"/>
            <family val="2"/>
          </rPr>
          <t xml:space="preserve">
RAB at end of first year end since RAB established</t>
        </r>
      </text>
    </comment>
    <comment ref="E9" authorId="0" shapeId="0" xr:uid="{00000000-0006-0000-0900-000002000000}">
      <text>
        <r>
          <rPr>
            <b/>
            <sz val="9"/>
            <color indexed="81"/>
            <rFont val="Tahoma"/>
            <family val="2"/>
          </rPr>
          <t>ERA:</t>
        </r>
        <r>
          <rPr>
            <sz val="9"/>
            <color indexed="81"/>
            <rFont val="Tahoma"/>
            <family val="2"/>
          </rPr>
          <t xml:space="preserve">
RAB values at reference date plus 1 year</t>
        </r>
      </text>
    </comment>
    <comment ref="F9" authorId="0" shapeId="0" xr:uid="{00000000-0006-0000-0900-000003000000}">
      <text>
        <r>
          <rPr>
            <b/>
            <sz val="9"/>
            <color indexed="81"/>
            <rFont val="Tahoma"/>
            <family val="2"/>
          </rPr>
          <t>ERA:</t>
        </r>
        <r>
          <rPr>
            <sz val="9"/>
            <color indexed="81"/>
            <rFont val="Tahoma"/>
            <family val="2"/>
          </rPr>
          <t xml:space="preserve">
RAB year 2</t>
        </r>
      </text>
    </comment>
    <comment ref="G9" authorId="0" shapeId="0" xr:uid="{00000000-0006-0000-0900-000004000000}">
      <text>
        <r>
          <rPr>
            <b/>
            <sz val="9"/>
            <color indexed="81"/>
            <rFont val="Tahoma"/>
            <family val="2"/>
          </rPr>
          <t>ERA:</t>
        </r>
        <r>
          <rPr>
            <sz val="9"/>
            <color indexed="81"/>
            <rFont val="Tahoma"/>
            <family val="2"/>
          </rPr>
          <t xml:space="preserve">
RAB year 3</t>
        </r>
      </text>
    </comment>
    <comment ref="H9" authorId="0" shapeId="0" xr:uid="{00000000-0006-0000-0900-000005000000}">
      <text>
        <r>
          <rPr>
            <b/>
            <sz val="9"/>
            <color indexed="81"/>
            <rFont val="Tahoma"/>
            <family val="2"/>
          </rPr>
          <t>ERA:</t>
        </r>
        <r>
          <rPr>
            <sz val="9"/>
            <color indexed="81"/>
            <rFont val="Tahoma"/>
            <family val="2"/>
          </rPr>
          <t xml:space="preserve">
Service providers are to insert columns between columns G and H as required so that every year between the dates the RAB was established and the reporting period is reported.
</t>
        </r>
      </text>
    </comment>
    <comment ref="C89" authorId="1" shapeId="0" xr:uid="{00000000-0006-0000-0900-000006000000}">
      <text>
        <r>
          <rPr>
            <sz val="9"/>
            <color indexed="81"/>
            <rFont val="Tahoma"/>
            <family val="2"/>
          </rPr>
          <t>Include only if allowed in the RFM Guideline</t>
        </r>
      </text>
    </comment>
    <comment ref="C93" authorId="0" shapeId="0" xr:uid="{00000000-0006-0000-0900-000007000000}">
      <text>
        <r>
          <rPr>
            <sz val="9"/>
            <color indexed="81"/>
            <rFont val="Tahoma"/>
            <family val="2"/>
          </rPr>
          <t>Enter the CPI % that is used to index the RAB as determined in accordance with the RFM Guideline</t>
        </r>
      </text>
    </comment>
  </commentList>
</comments>
</file>

<file path=xl/sharedStrings.xml><?xml version="1.0" encoding="utf-8"?>
<sst xmlns="http://schemas.openxmlformats.org/spreadsheetml/2006/main" count="995" uniqueCount="535">
  <si>
    <t>Buildings</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</si>
  <si>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</si>
  <si>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</si>
  <si>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</si>
  <si>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</si>
  <si>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</si>
  <si>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Business address</t>
  </si>
  <si>
    <t>Address</t>
  </si>
  <si>
    <t>Suburb</t>
  </si>
  <si>
    <t>State</t>
  </si>
  <si>
    <t>Postcode</t>
  </si>
  <si>
    <t>Postal address</t>
  </si>
  <si>
    <t>Contact name/s</t>
  </si>
  <si>
    <t>Contact phone/s</t>
  </si>
  <si>
    <t>Contact email address/s</t>
  </si>
  <si>
    <t xml:space="preserve"> </t>
  </si>
  <si>
    <t>Table of contents</t>
  </si>
  <si>
    <t>Description</t>
  </si>
  <si>
    <t>Profit from sale of fixed assets</t>
  </si>
  <si>
    <t xml:space="preserve">Other revenue </t>
  </si>
  <si>
    <t>Total revenue</t>
  </si>
  <si>
    <t xml:space="preserve">Depreciation </t>
  </si>
  <si>
    <t>TOTAL ASSETS</t>
  </si>
  <si>
    <t>Total</t>
  </si>
  <si>
    <t>Gas Pipeline Operator</t>
  </si>
  <si>
    <t xml:space="preserve">This template is to be uploaded by a Gas Pipeline Operator to its website to fulfil its annual reporting obligations. </t>
  </si>
  <si>
    <t xml:space="preserve">Australian business number: </t>
  </si>
  <si>
    <t>Pipeline location</t>
  </si>
  <si>
    <t>Number of customers</t>
  </si>
  <si>
    <t>Service type</t>
  </si>
  <si>
    <t>Service description</t>
  </si>
  <si>
    <t>Transportation services</t>
  </si>
  <si>
    <t xml:space="preserve"> Interruptible or as available transportation service</t>
  </si>
  <si>
    <t xml:space="preserve"> Backhaul services</t>
  </si>
  <si>
    <t>Storage services</t>
  </si>
  <si>
    <t xml:space="preserve"> Park services</t>
  </si>
  <si>
    <t xml:space="preserve"> Park and loan services</t>
  </si>
  <si>
    <t>Trading services</t>
  </si>
  <si>
    <t xml:space="preserve"> Capacity trading service</t>
  </si>
  <si>
    <t xml:space="preserve"> In pipe trading service</t>
  </si>
  <si>
    <t>Other (please specify)</t>
  </si>
  <si>
    <t>Provided to related parties</t>
  </si>
  <si>
    <t>Direct revenue</t>
  </si>
  <si>
    <t>Customer contribution revenue</t>
  </si>
  <si>
    <t>Total direct revenue</t>
  </si>
  <si>
    <t>Other direct revenue</t>
  </si>
  <si>
    <t>Total indirect revenue allocated</t>
  </si>
  <si>
    <t>Insurance</t>
  </si>
  <si>
    <t>Licence and regulatory costs</t>
  </si>
  <si>
    <t>Directly attributable finance charges</t>
  </si>
  <si>
    <t>Indirect revenue allocated</t>
  </si>
  <si>
    <t>Employee costs</t>
  </si>
  <si>
    <t xml:space="preserve">Shared asset depreciation </t>
  </si>
  <si>
    <t>Loss from sale of shared fixed assets</t>
  </si>
  <si>
    <t>Amounts excluding related party transactions</t>
  </si>
  <si>
    <t>Related party transactions</t>
  </si>
  <si>
    <t>Direct costs</t>
  </si>
  <si>
    <t>Total direct costs</t>
  </si>
  <si>
    <t>Total costs</t>
  </si>
  <si>
    <t>Other direct costs</t>
  </si>
  <si>
    <t>Information technology and communication costs</t>
  </si>
  <si>
    <t>Rental and leasing costs</t>
  </si>
  <si>
    <t>Leasing and rental costs</t>
  </si>
  <si>
    <t>Pipeline assets</t>
  </si>
  <si>
    <t>Closing pipeline carrying value</t>
  </si>
  <si>
    <t>Improvements capitalised</t>
  </si>
  <si>
    <t>% allocated to pipeline</t>
  </si>
  <si>
    <t>Income statement account applied to</t>
  </si>
  <si>
    <t>Construction cost</t>
  </si>
  <si>
    <t>Additions</t>
  </si>
  <si>
    <t>Cost base</t>
  </si>
  <si>
    <t>Total pipeline assets</t>
  </si>
  <si>
    <t>Disposal (at cost)</t>
  </si>
  <si>
    <t>Backhaul services</t>
  </si>
  <si>
    <t>Capacity trading service</t>
  </si>
  <si>
    <t>In pipe trading service</t>
  </si>
  <si>
    <t>Year</t>
  </si>
  <si>
    <t>Asset description</t>
  </si>
  <si>
    <t>Compressors</t>
  </si>
  <si>
    <t>Closing compressors carrying value</t>
  </si>
  <si>
    <t>Closing buildings carrying value</t>
  </si>
  <si>
    <t>Total allocated to pipeline excluding related parties</t>
  </si>
  <si>
    <t>Total related party amounts allocated to pipeline</t>
  </si>
  <si>
    <t>Total exempt services</t>
  </si>
  <si>
    <t>Capacity based</t>
  </si>
  <si>
    <t>Volumetric based</t>
  </si>
  <si>
    <t>Total assets</t>
  </si>
  <si>
    <t>Earnings before Interest and tax (EBIT)</t>
  </si>
  <si>
    <t>Pipeline information</t>
  </si>
  <si>
    <t>Other Services</t>
  </si>
  <si>
    <t>Postage Stamp Transportation Services</t>
  </si>
  <si>
    <t>Zonal Based Transportation Services</t>
  </si>
  <si>
    <t>Distance Based Transportation Services (to major delivery points)</t>
  </si>
  <si>
    <t>Zone 1</t>
  </si>
  <si>
    <t>Zone 2</t>
  </si>
  <si>
    <t>Zone 3</t>
  </si>
  <si>
    <t>Major Delivery Point 1</t>
  </si>
  <si>
    <t>Major Delivery Point 2</t>
  </si>
  <si>
    <t>Major Delivery Point 3</t>
  </si>
  <si>
    <t>Other Delivery Points</t>
  </si>
  <si>
    <t>Capacity based charges</t>
  </si>
  <si>
    <t>Volumetric based charges</t>
  </si>
  <si>
    <t>Total Postage Stamp Revenue</t>
  </si>
  <si>
    <t>Total Zonal Revenue</t>
  </si>
  <si>
    <t>Total Distance Based Revenue</t>
  </si>
  <si>
    <t>Revenue</t>
  </si>
  <si>
    <t>Operating expenses</t>
  </si>
  <si>
    <t>Net tax liabilities</t>
  </si>
  <si>
    <t>Shared supporting assets</t>
  </si>
  <si>
    <t>Total shared supporting assets allocated</t>
  </si>
  <si>
    <t>Maintenance capitalised</t>
  </si>
  <si>
    <t>Description (list each individual  balance sheet item)</t>
  </si>
  <si>
    <t xml:space="preserve">Useful life </t>
  </si>
  <si>
    <t>years</t>
  </si>
  <si>
    <t>Reason for choosing this useful life</t>
  </si>
  <si>
    <t>Total service revenue</t>
  </si>
  <si>
    <t>Provided to non related parties</t>
  </si>
  <si>
    <t>Repairs and maintenance</t>
  </si>
  <si>
    <t>Wages</t>
  </si>
  <si>
    <t>Borrowing costs</t>
  </si>
  <si>
    <t xml:space="preserve">Total </t>
  </si>
  <si>
    <t>Source</t>
  </si>
  <si>
    <t>Total allocated to pipeline</t>
  </si>
  <si>
    <t>Construction date</t>
  </si>
  <si>
    <t>Service category</t>
  </si>
  <si>
    <t>Revenue by service</t>
  </si>
  <si>
    <t>Asset useful life</t>
  </si>
  <si>
    <t>Total capitalised pipeline construction costs</t>
  </si>
  <si>
    <t>Pipelines</t>
  </si>
  <si>
    <t>City Gates, supply regulators and valve stations</t>
  </si>
  <si>
    <t>Closing city gates, supply regulators and valve stations carrying value</t>
  </si>
  <si>
    <t>Metering</t>
  </si>
  <si>
    <t>Closing Metering</t>
  </si>
  <si>
    <t>SCADA (Communications)</t>
  </si>
  <si>
    <t>Closing SCADA carrying value</t>
  </si>
  <si>
    <t>Land and easements</t>
  </si>
  <si>
    <t>Closing land and easements carrying value</t>
  </si>
  <si>
    <t>Data validation lists</t>
  </si>
  <si>
    <t xml:space="preserve"> Firm forward haul transportation services</t>
  </si>
  <si>
    <t>Interruptible or as available transportation services</t>
  </si>
  <si>
    <t>Shared costs</t>
  </si>
  <si>
    <t>Reporting template</t>
  </si>
  <si>
    <t>Reporting period start date:</t>
  </si>
  <si>
    <t>Reporting period end date:</t>
  </si>
  <si>
    <t>Return on capital</t>
  </si>
  <si>
    <t>Negative residual value</t>
  </si>
  <si>
    <t>Description (list each individual shared asset category greater than 5%)</t>
  </si>
  <si>
    <t>Category of shared assets</t>
  </si>
  <si>
    <t>Total amount</t>
  </si>
  <si>
    <t>Description of works</t>
  </si>
  <si>
    <t>Date recognised</t>
  </si>
  <si>
    <t>Firm forward haul transportation services</t>
  </si>
  <si>
    <t>$'000</t>
  </si>
  <si>
    <t>Total TJ</t>
  </si>
  <si>
    <t>Other shared costs</t>
  </si>
  <si>
    <t>Total shared costs allocated</t>
  </si>
  <si>
    <t>Pipeline length (km)</t>
  </si>
  <si>
    <t xml:space="preserve">Year ending </t>
  </si>
  <si>
    <t xml:space="preserve">   other service (insert description)</t>
  </si>
  <si>
    <t>$ nominal</t>
  </si>
  <si>
    <t>Table 1.1: Pipeline details</t>
  </si>
  <si>
    <t>Table 1.2: Pipeline services provided</t>
  </si>
  <si>
    <t>Table 2.1.1:  Revenue by service</t>
  </si>
  <si>
    <t>Table 2.2.1: Customer contributions received</t>
  </si>
  <si>
    <t>Table 2.2.2: Government contributions received</t>
  </si>
  <si>
    <t xml:space="preserve">Description </t>
  </si>
  <si>
    <t>(list each individual revenue item)</t>
  </si>
  <si>
    <t>Indirect revenue</t>
  </si>
  <si>
    <t>Table 2.3.1: Indirect revenue allocation</t>
  </si>
  <si>
    <t>Table 2.4.1: Shared cost allocation</t>
  </si>
  <si>
    <t xml:space="preserve"> (list each individual cost)</t>
  </si>
  <si>
    <t>Statement of pipeline revenues and expenses</t>
  </si>
  <si>
    <t>Revenue - contributions</t>
  </si>
  <si>
    <t>Statement of pipeline assets</t>
  </si>
  <si>
    <t>Table 3.1: Pipeline assets</t>
  </si>
  <si>
    <t>Table 4.1: Recovered capital method - pipeline assets</t>
  </si>
  <si>
    <t>Capital expenditure</t>
  </si>
  <si>
    <t>Weighted average prices</t>
  </si>
  <si>
    <t xml:space="preserve"> Interruptible or as available transportation services</t>
  </si>
  <si>
    <t>Table 5.1:  Weighted average prices</t>
  </si>
  <si>
    <t>$</t>
  </si>
  <si>
    <t>Return of capital</t>
  </si>
  <si>
    <t>Drag and drop columns if required</t>
  </si>
  <si>
    <t>Expenditure ($ nominal)</t>
  </si>
  <si>
    <t xml:space="preserve">insert asset description </t>
  </si>
  <si>
    <t>Table 3.1.1: Asset useful life</t>
  </si>
  <si>
    <t>Service provider:</t>
  </si>
  <si>
    <t>Pipeline name:</t>
  </si>
  <si>
    <t>Indirect revenue excluding related parties</t>
  </si>
  <si>
    <t>Shared costs excluding related parties</t>
  </si>
  <si>
    <t>Indirect  revenue from related parties</t>
  </si>
  <si>
    <t>Shared costs paid to related parties</t>
  </si>
  <si>
    <t>Additions and improvements capitalised</t>
  </si>
  <si>
    <t>Table 4.2: Pipeline details</t>
  </si>
  <si>
    <t>Basis of Preparation reference</t>
  </si>
  <si>
    <t>Table 2.1:  Statement of pipeline revenues and expenses</t>
  </si>
  <si>
    <t>Table 4.1.1: Capital expenditure greater than 5% of construction cost</t>
  </si>
  <si>
    <t>Firm stand alone compression services</t>
  </si>
  <si>
    <t>Firm park/park and loan services</t>
  </si>
  <si>
    <t>Stand alone compression services</t>
  </si>
  <si>
    <t>Additional (optional) notes and information</t>
  </si>
  <si>
    <t>Reporting period</t>
  </si>
  <si>
    <t>Previous reporting period</t>
  </si>
  <si>
    <t>Other depreciable pipeline assets</t>
  </si>
  <si>
    <t>Closing other depreciable pipeline assets carrying value</t>
  </si>
  <si>
    <t>Firm stand-alone compression service</t>
  </si>
  <si>
    <t>Interruptible or as available stand-alone compression service</t>
  </si>
  <si>
    <t>Stand-alone compression services</t>
  </si>
  <si>
    <t>Date</t>
  </si>
  <si>
    <t>Worksheet</t>
  </si>
  <si>
    <t>Table</t>
  </si>
  <si>
    <t>Change</t>
  </si>
  <si>
    <t>Reason</t>
  </si>
  <si>
    <t>Cell</t>
  </si>
  <si>
    <t>Recovered capital method</t>
  </si>
  <si>
    <t>Date opening RAB established</t>
  </si>
  <si>
    <t xml:space="preserve">Nominal Opening Regulatory Asset Base </t>
  </si>
  <si>
    <t>Nominal Capex</t>
  </si>
  <si>
    <t xml:space="preserve">Less Nominal Actual Regulatory Depreciation </t>
  </si>
  <si>
    <t xml:space="preserve">Date RAB established </t>
  </si>
  <si>
    <t xml:space="preserve">RAB at date established </t>
  </si>
  <si>
    <t>Return on Capital</t>
  </si>
  <si>
    <t>Operating Expenditure</t>
  </si>
  <si>
    <t>Guideline Reference</t>
  </si>
  <si>
    <t>Capex ($m, Nominal)</t>
  </si>
  <si>
    <t>As above</t>
  </si>
  <si>
    <t>Formula</t>
  </si>
  <si>
    <t>Inputs</t>
  </si>
  <si>
    <t>Net Tax Liabilities</t>
  </si>
  <si>
    <t>Nominal WACC</t>
  </si>
  <si>
    <t>Opex ($m, Nominal)</t>
  </si>
  <si>
    <t>CPI</t>
  </si>
  <si>
    <t>Government contribution revenue</t>
  </si>
  <si>
    <t>Table 1.1.1 Financial Summary</t>
  </si>
  <si>
    <t>Table 3.2.1: Shared supporting asset allocation</t>
  </si>
  <si>
    <t>Less Asset disposal (at cost)</t>
  </si>
  <si>
    <t>Less Disposal (at cost)</t>
  </si>
  <si>
    <t>Less Depreciation/amortisation</t>
  </si>
  <si>
    <t>Total Contribution ($m, Nominal)</t>
  </si>
  <si>
    <t>Opening other assets</t>
  </si>
  <si>
    <t>Change in other assets</t>
  </si>
  <si>
    <t>Closing other assets</t>
  </si>
  <si>
    <t>Less disposals of shared supporting assets</t>
  </si>
  <si>
    <t>Section 1.5.2</t>
  </si>
  <si>
    <t>Section 4</t>
  </si>
  <si>
    <t>Section 6</t>
  </si>
  <si>
    <t>Section 3</t>
  </si>
  <si>
    <t>Net Tax Liabilities ($m, Nominal)</t>
  </si>
  <si>
    <t>Opening Asset Base ($m, Nominal) - RAB value</t>
  </si>
  <si>
    <t>Return of Capital</t>
  </si>
  <si>
    <t>Estimated Revenue (Based on RAB value)</t>
  </si>
  <si>
    <t>Building Block Revenue ($m, Nominal) - RAB value</t>
  </si>
  <si>
    <t>Recovered Capital ($m, Nominal) - if applicable</t>
  </si>
  <si>
    <t>4. Recovered Capital</t>
  </si>
  <si>
    <t>Output of roll forward per rule 77(2)</t>
  </si>
  <si>
    <t>Services exemption granted from ERA for Weighted Average Price disclosure</t>
  </si>
  <si>
    <t>Table 5.1.1: ERA exemptions</t>
  </si>
  <si>
    <t>ERA amendment#</t>
  </si>
  <si>
    <t>3.1 Pipeline asset useful life</t>
  </si>
  <si>
    <t>Table to capture details of lease asset lives (AASB16)</t>
  </si>
  <si>
    <t>B21:F37</t>
  </si>
  <si>
    <t>Inserted rows</t>
  </si>
  <si>
    <t>Leased pipeline assets</t>
  </si>
  <si>
    <t>Closing leased pipeline assets carrying value</t>
  </si>
  <si>
    <t>Shared leased assets</t>
  </si>
  <si>
    <t>Closing shared leased assets carrying value</t>
  </si>
  <si>
    <t>3. Statement of pipeline assets</t>
  </si>
  <si>
    <t>Formula updated</t>
  </si>
  <si>
    <t>B66:H71</t>
  </si>
  <si>
    <t>New section for Leased pipeline assets (per AASB16)</t>
  </si>
  <si>
    <t>New section for Shared leased assets  (per AASB16)</t>
  </si>
  <si>
    <t>1.1 Financial summary</t>
  </si>
  <si>
    <t>1.1.1 Financial summary</t>
  </si>
  <si>
    <t>D20:H20</t>
  </si>
  <si>
    <t>Address polarity issue coming from the source data by adding a negative sign to the formula and update to include additional depreciation items from amendment #1 and AASB-16</t>
  </si>
  <si>
    <t>3.2 Shared supporting assets</t>
  </si>
  <si>
    <t>B30:G34</t>
  </si>
  <si>
    <t>Row inserted</t>
  </si>
  <si>
    <t>5 rows inserted to allow for additional assets per AASB16</t>
  </si>
  <si>
    <t>4.1 Pipelines capex</t>
  </si>
  <si>
    <t>Leased Assets</t>
  </si>
  <si>
    <t>Leased Asset Interest/Financing Charge</t>
  </si>
  <si>
    <t>4 Recovered capital</t>
  </si>
  <si>
    <t>New formulae</t>
  </si>
  <si>
    <t>Insert missing formulae totalling the Shared Supporting Asset items across periods</t>
  </si>
  <si>
    <t>Format</t>
  </si>
  <si>
    <t>Use of actual year instead of "RAB year 1", "RAB year 2", "RAB year 3", etc.</t>
  </si>
  <si>
    <t xml:space="preserve">2.2 Revenue contributions </t>
  </si>
  <si>
    <t>E9:E14, E21:E26</t>
  </si>
  <si>
    <t>Formulae added to columns C and D</t>
  </si>
  <si>
    <t>C9:E15 and C21:E27</t>
  </si>
  <si>
    <t>D12:H89</t>
  </si>
  <si>
    <t>D90:H90</t>
  </si>
  <si>
    <t>Rows 14, 21 and 28</t>
  </si>
  <si>
    <t>Rows inserted to separately capture the impacts of changes to accounting for leases.</t>
  </si>
  <si>
    <t>E14</t>
  </si>
  <si>
    <t>Correct error in formula, as adding incorrect years.  Formula now consistent with columns D, F, G and H</t>
  </si>
  <si>
    <t>E12:H12, E19:H19, E25:H25, E31:H31, E37:H37, E43:H43, E49:H49, E55:H55, E61:H61, E67:H67, E74:H74, E80:H80, E85:H85</t>
  </si>
  <si>
    <t>Formulae added to bring last period closing balance to opening balance</t>
  </si>
  <si>
    <t>5.2 Actual Pricing</t>
  </si>
  <si>
    <t>NA</t>
  </si>
  <si>
    <t>Worksheet added</t>
  </si>
  <si>
    <t>Rows inserted to separately capture the impacts of lives of lease assets.</t>
  </si>
  <si>
    <t>Rows 57 and 62</t>
  </si>
  <si>
    <t>To enable reporting of all aspects of Land and Easements, and Other Depreciable Pipeline Assets.</t>
  </si>
  <si>
    <t>D65:H65</t>
  </si>
  <si>
    <t>Rows 79 to 84</t>
  </si>
  <si>
    <t>D72:H72</t>
  </si>
  <si>
    <t>Updated to include Leased Pipeline Assets in Total Pipeline Assets</t>
  </si>
  <si>
    <t>D78:H78</t>
  </si>
  <si>
    <t>D88:H88</t>
  </si>
  <si>
    <t>Updated to include Shared Leased Assets in Total shared supporting assets allocated</t>
  </si>
  <si>
    <t>Actual Pricing per section 7.3 of Guideline</t>
  </si>
  <si>
    <t>D9:D37</t>
  </si>
  <si>
    <t>Cells set to date format dd/mm/yyyy</t>
  </si>
  <si>
    <t>D8:D34</t>
  </si>
  <si>
    <t>Cover</t>
  </si>
  <si>
    <t>Dark cyan = ERA instructions/headings</t>
  </si>
  <si>
    <t>A7</t>
  </si>
  <si>
    <t>Corrected the spelling from 'insructions' to 'instructions'.</t>
  </si>
  <si>
    <t>D7</t>
  </si>
  <si>
    <t>Corrected the spelling from 'acqusition' to 'acquisition'.</t>
  </si>
  <si>
    <t>D18</t>
  </si>
  <si>
    <t>Note in C86</t>
  </si>
  <si>
    <t>3.1  Pipeline assets</t>
  </si>
  <si>
    <t>Corrected the spelling from 'Guidleline' to 'Guideline'.</t>
  </si>
  <si>
    <t>C36, C39 and C41</t>
  </si>
  <si>
    <t>Corrected the spelling from 'odourant' to 'odorant'.</t>
  </si>
  <si>
    <t>Closing odorant plants carrying value</t>
  </si>
  <si>
    <t>Odorant plants</t>
  </si>
  <si>
    <t>Note in B19</t>
  </si>
  <si>
    <t>Corrected the spelling from 'ith' to 'with'.</t>
  </si>
  <si>
    <t>3.1.1 Asset useful life</t>
  </si>
  <si>
    <t>Acquisition date</t>
  </si>
  <si>
    <t>4.1  Recovered capital method - pipeline assets</t>
  </si>
  <si>
    <t>Construction cost or acquisition cost (where allowed) apportioned</t>
  </si>
  <si>
    <t>Inadvertently excluded from original template, refer Guideline section 7.3</t>
  </si>
  <si>
    <t xml:space="preserve">Number format changed to Comma. </t>
  </si>
  <si>
    <t>Added rows 61 to 64 and updated the formulae to sum up the values in these rows.</t>
  </si>
  <si>
    <t>Added rows 74 to 77 and updated the formulae to sum up the values in these rows.</t>
  </si>
  <si>
    <t>E18:E22</t>
  </si>
  <si>
    <t>D6:H6</t>
  </si>
  <si>
    <t>D8 to H9</t>
  </si>
  <si>
    <t>CPI number format changed to percentage, two decimal places.</t>
  </si>
  <si>
    <t>B32:F37</t>
  </si>
  <si>
    <t>A typographical error fixed.</t>
  </si>
  <si>
    <t>Publication date of this report:</t>
  </si>
  <si>
    <t>Reported information is current at:</t>
  </si>
  <si>
    <t>Has any information in this template been amended since last published within this current reporting period?</t>
  </si>
  <si>
    <t xml:space="preserve"> Firm forward haul transportation service</t>
  </si>
  <si>
    <t xml:space="preserve"> Firm stand-alone compression service</t>
  </si>
  <si>
    <t xml:space="preserve"> Interruptible or as available stand-alone compression service</t>
  </si>
  <si>
    <t>Financial Summary</t>
  </si>
  <si>
    <t>Indirect operating expenses</t>
  </si>
  <si>
    <t>Impairment losses (nature of the impairment loss)</t>
  </si>
  <si>
    <t>Park services</t>
  </si>
  <si>
    <t>Park and loan services</t>
  </si>
  <si>
    <t>Other pipeline revenue (if relevant)</t>
  </si>
  <si>
    <t>Basis of preparation reference</t>
  </si>
  <si>
    <t>Has there been any use of estimates to allocate revenue to each transportation service?</t>
  </si>
  <si>
    <t>Revenue $'000</t>
  </si>
  <si>
    <t>MDQ
Total TJ*</t>
  </si>
  <si>
    <t>WAP 
$/GJ</t>
  </si>
  <si>
    <t>Total 
TJ</t>
  </si>
  <si>
    <t>$ '000</t>
  </si>
  <si>
    <t>Revenue 
$'000</t>
  </si>
  <si>
    <t>* MDQ (Total TJ) = sum of MDQ’s over the reporting period in TJs</t>
  </si>
  <si>
    <t>Please ensure allocation methodologies are explained in sufficient detail in the Basis of Preparation as required under section 3.2.7 of the Guideline</t>
  </si>
  <si>
    <t>Question added</t>
  </si>
  <si>
    <t>To record publication date of the report</t>
  </si>
  <si>
    <t>A27:E27</t>
  </si>
  <si>
    <t>To record the date to which the reported information is current</t>
  </si>
  <si>
    <t>Contents</t>
  </si>
  <si>
    <t>Contents updated</t>
  </si>
  <si>
    <t>1. Pipeline information</t>
  </si>
  <si>
    <t>B16, B20, B21</t>
  </si>
  <si>
    <t>Heading renamed</t>
  </si>
  <si>
    <t>To be consistent with the pipeline service categories in Table 2.1.1.</t>
  </si>
  <si>
    <t>C29:D36</t>
  </si>
  <si>
    <t>List added</t>
  </si>
  <si>
    <t>To add a yes/no dropdown list, consistent with other rows.</t>
  </si>
  <si>
    <t>2. Revenue and expenses</t>
  </si>
  <si>
    <t>Row 12:14 / C12:C14</t>
  </si>
  <si>
    <t xml:space="preserve">Rows added
</t>
  </si>
  <si>
    <t>Formula corrected</t>
  </si>
  <si>
    <t>To correctly populate data from Table 2.4.1</t>
  </si>
  <si>
    <t>I16</t>
  </si>
  <si>
    <t>2.1 Revenue by service</t>
  </si>
  <si>
    <t>Heading/label renamed</t>
  </si>
  <si>
    <t xml:space="preserve">Headings changed from 'Direct Revenue' to  ‘Revenue by service’ and from 'Total revenue (C24) to ‘Total service revenue’ (C21) to clarify that Table 2.1.1 only captures service revenue rather than all direct revenue. </t>
  </si>
  <si>
    <t>Rows 21:23/ C21:C23</t>
  </si>
  <si>
    <t>Rows removed</t>
  </si>
  <si>
    <t>Row 16</t>
  </si>
  <si>
    <t xml:space="preserve"> “Park and park and loan services” is split into two rows: “Park services” (row 16) and “Park and loan services (row 17) to be consistent with service categories in Table 1.2.</t>
  </si>
  <si>
    <t>Row 20</t>
  </si>
  <si>
    <t>Description renamed</t>
  </si>
  <si>
    <t>Replaced "Distribution/transmission revenue" (originally C19) with "Other pipeline services (if relevant)" (now C20) to be consistent with Table 2.1.</t>
  </si>
  <si>
    <t>I21</t>
  </si>
  <si>
    <t>2.2 Revenue contributions</t>
  </si>
  <si>
    <t>2.3 Indirect revenue</t>
  </si>
  <si>
    <t>E2:G4</t>
  </si>
  <si>
    <t>Guidance note added</t>
  </si>
  <si>
    <t>To prompt operators to include sufficient information on their basis of preparation, explaining allocation methodologies and basis of allocators.</t>
  </si>
  <si>
    <t>2.4 Shared costs</t>
  </si>
  <si>
    <t>Formatting changed</t>
  </si>
  <si>
    <t>To remove uppercase in some words.</t>
  </si>
  <si>
    <t>Headings added</t>
  </si>
  <si>
    <t>3.1 Asset useful life</t>
  </si>
  <si>
    <t>Tab renamed</t>
  </si>
  <si>
    <t>D9:D40</t>
  </si>
  <si>
    <t>List created</t>
  </si>
  <si>
    <t>Minor punctuation amendment</t>
  </si>
  <si>
    <t>E11</t>
  </si>
  <si>
    <t>Revised formula to sum F11:BH11, consistent with the treatment of other cost components that make up the ‘cost base’</t>
  </si>
  <si>
    <t>F31:BH31</t>
  </si>
  <si>
    <t>To exclude row 25 which is not an input cell</t>
  </si>
  <si>
    <t>5. Weighted average price</t>
  </si>
  <si>
    <t>Column B</t>
  </si>
  <si>
    <t>Column added</t>
  </si>
  <si>
    <t>To disclose the reference to the basis of preparation where pipeline operator may have explained the basis of allocation between pipeline and service types</t>
  </si>
  <si>
    <t>To disclose if estimates were used by the pipeline operator to allocate revenue between pipelines and  service types.</t>
  </si>
  <si>
    <t>Heading added</t>
  </si>
  <si>
    <t>F10:BJ10</t>
  </si>
  <si>
    <t>Headings amended
Formatting changed</t>
  </si>
  <si>
    <t>C19:20</t>
  </si>
  <si>
    <t>To be consistent with other tables</t>
  </si>
  <si>
    <t>Row 22</t>
  </si>
  <si>
    <t>Explanatory note added</t>
  </si>
  <si>
    <t>All worksheets</t>
  </si>
  <si>
    <t>Numerical cells</t>
  </si>
  <si>
    <t>Amend relevant numerical cells to ensure format is in comma style, negative values in brackets and rounded off to nearest whole number</t>
  </si>
  <si>
    <t>Less Depreciation</t>
  </si>
  <si>
    <t>Shared property, plant and equipment</t>
  </si>
  <si>
    <t>Closing shared property, plant and equipment carrying value</t>
  </si>
  <si>
    <t>Other assets</t>
  </si>
  <si>
    <t>Leased assets</t>
  </si>
  <si>
    <t>rsharedassets</t>
  </si>
  <si>
    <t xml:space="preserve">Yes </t>
  </si>
  <si>
    <t>No</t>
  </si>
  <si>
    <t>rYesNo</t>
  </si>
  <si>
    <t>To fix hyperlinks, reflect change in tab name (3.1), and change formatting</t>
  </si>
  <si>
    <t>D32:E40</t>
  </si>
  <si>
    <t>C27</t>
  </si>
  <si>
    <t>Formatting changed
Formula added</t>
  </si>
  <si>
    <t>To add a sum formula</t>
  </si>
  <si>
    <t>Add headings ‘Pipeline assets’ and ‘Shared supporting assets’ to for clarity. Consistent with asset categories in the Guideline.</t>
  </si>
  <si>
    <t>C75</t>
  </si>
  <si>
    <t>Rename asset class from 'shared supporting assets' to 'shared property, plant and equipment' for clarity and consistency</t>
  </si>
  <si>
    <t>Column C
(C22, 28, 34, 40, 46, 52, 58, 78, 80)</t>
  </si>
  <si>
    <t>Description amended</t>
  </si>
  <si>
    <t>To be consistent with the naming of asset classes</t>
  </si>
  <si>
    <t>Row 87/ C87</t>
  </si>
  <si>
    <t>Row added</t>
  </si>
  <si>
    <t>C73 and C91</t>
  </si>
  <si>
    <t>To be consistent with the formatting of other asset classes</t>
  </si>
  <si>
    <t>To add dropdown list consistent with asset classes in Table 3.1</t>
  </si>
  <si>
    <t>Headings/units amended, and format changed for clarity and consistency with formula, as follows:
- revenues in $'000
- MDQ in Total TJ*
- WAP in $/GJ</t>
  </si>
  <si>
    <r>
      <t xml:space="preserve">To clarify the MDQ unit as:
</t>
    </r>
    <r>
      <rPr>
        <i/>
        <sz val="11"/>
        <rFont val="Arial"/>
        <family val="2"/>
      </rPr>
      <t xml:space="preserve">Total TJ = sum of MDQ’s over the reporting period in TJs </t>
    </r>
  </si>
  <si>
    <t>A1</t>
  </si>
  <si>
    <t>To make hyperlink to Content tab more visible and accessible</t>
  </si>
  <si>
    <t>1.2 Pipeline services provided</t>
  </si>
  <si>
    <t>2.1 Statement of pipeline revenues and expenses</t>
  </si>
  <si>
    <t>2.1.1 Revenue by service</t>
  </si>
  <si>
    <t>3.1 Pipeline assets</t>
  </si>
  <si>
    <t>3.2.1 Shared supporting asset allocation</t>
  </si>
  <si>
    <t>4.1 Recovered capital method - pipeline assets</t>
  </si>
  <si>
    <t>2.2.1 Customer contributions received</t>
  </si>
  <si>
    <t>4.1.1 Capital expenditure greater than 5% of construction cost</t>
  </si>
  <si>
    <t>2.2.2 Government contributions received</t>
  </si>
  <si>
    <t>2.3.1 Indirect revenue allocation</t>
  </si>
  <si>
    <t>2.4.1 Shared cost allocation</t>
  </si>
  <si>
    <t>5.1 Weighted average prices</t>
  </si>
  <si>
    <t>B2:C3</t>
  </si>
  <si>
    <t>To add service provider name and reporting period, consistent with other worksheets</t>
  </si>
  <si>
    <t>C34 and C39</t>
  </si>
  <si>
    <t>F11 and I11</t>
  </si>
  <si>
    <t>To amend formula to sum up D11:E11 and G11:H11, respectively</t>
  </si>
  <si>
    <t xml:space="preserve">H36 and I36 </t>
  </si>
  <si>
    <t>C11 and C16</t>
  </si>
  <si>
    <t>C11 and C74</t>
  </si>
  <si>
    <t>C10 and C21</t>
  </si>
  <si>
    <t>Disposal (at cost)($m, Nominal)</t>
  </si>
  <si>
    <t>Year ending</t>
  </si>
  <si>
    <t>Labelling amended</t>
  </si>
  <si>
    <t>Formula added</t>
  </si>
  <si>
    <t>E9</t>
  </si>
  <si>
    <t>To add service provider name and year ending information, consistent with other worksheets</t>
  </si>
  <si>
    <t>Column E</t>
  </si>
  <si>
    <t>B19:D27</t>
  </si>
  <si>
    <t>Table updated</t>
  </si>
  <si>
    <t>D13 and E13</t>
  </si>
  <si>
    <t>Formula updated
Formatting changed</t>
  </si>
  <si>
    <t>B14 and B27</t>
  </si>
  <si>
    <t>Actual Revenue ($m, Nominal)</t>
  </si>
  <si>
    <t>G41:H43</t>
  </si>
  <si>
    <t>Formula added
Formatting changed</t>
  </si>
  <si>
    <t>For information</t>
  </si>
  <si>
    <t>Opening Asset Base - RCM value</t>
  </si>
  <si>
    <t>C8</t>
  </si>
  <si>
    <t>Row 33</t>
  </si>
  <si>
    <t>To add information on Opening Asset Base - RCM value</t>
  </si>
  <si>
    <t>Questions added</t>
  </si>
  <si>
    <t>Row 29</t>
  </si>
  <si>
    <t>Rows 11, 12, 14, 21</t>
  </si>
  <si>
    <t>Formula corrected
Formatting changed</t>
  </si>
  <si>
    <t>Row 13 (H13)</t>
  </si>
  <si>
    <t>D11:H36</t>
  </si>
  <si>
    <t>To specify unit ($m, Nominal) for Disposal (at cost) and Actual Revenue</t>
  </si>
  <si>
    <t>Row 27 (H27)</t>
  </si>
  <si>
    <t>Recovered capital method total asset value</t>
  </si>
  <si>
    <t>Rows 31:32 (B31:H32)</t>
  </si>
  <si>
    <t>Rows 33:35 (B33:H35)</t>
  </si>
  <si>
    <t>A29:E29</t>
  </si>
  <si>
    <t>A31:K31</t>
  </si>
  <si>
    <t>To be consistent with other headings in the table</t>
  </si>
  <si>
    <t>Added years in the same format as in Table 4.1 'Recovered Capital Method', where succeeding financial values are sourced.</t>
  </si>
  <si>
    <t>Changed source to specify that values come from Tab '4.Recovered Capital'.
Amended formula to automatically populate corresponding values from Table 4.1, and report in $m as in amendment #39.</t>
  </si>
  <si>
    <t xml:space="preserve">To include new revenue categories and correctly calculate ‘total direct revenue’ </t>
  </si>
  <si>
    <t>Added formula and changed format from  yellow (input cells) to grey (total cells)</t>
  </si>
  <si>
    <t xml:space="preserve">New categories are added to improve the clarity and consistency of revenue streams.
- Customer contribution revenue (removed from Table 2.1.1)
- Government contribution revenue (removed from Table 2.1.1)
- Profit from sale of fixed assets </t>
  </si>
  <si>
    <t>Updated formula in D13 and removed formula in E13 to be consistent with amendments in Table 2.2.2 'Government contributions received'. See amendment #60.</t>
  </si>
  <si>
    <t>To delete categories that do not fall under 'service revenue':
-	'Customer contribution revenue'
-	'Profit from sale of fixed assets'
-	‘Other direct revenue’
These categories are in Table 2.1. See also amendment # 47.</t>
  </si>
  <si>
    <t>To be consistent with amendments in Table 2.2.2 'Government contributions received' (see amendment #59). Values are reported in $m as in Amendment 39.</t>
  </si>
  <si>
    <t>To remove uppercase in some words. Corresponding cells in October 2020 template are C31 and C36.</t>
  </si>
  <si>
    <t>To add asset class heading "Other assets' for clarity and consistency</t>
  </si>
  <si>
    <t>Row split</t>
  </si>
  <si>
    <t>Table amended to:
- remove categories/columns on 'related party transactions' (originally columns C and D, replaced by a column on 'source' of government contributions received (currently column B)
- remove sum formula and replace total cells with input cells (currently D21:26).</t>
  </si>
  <si>
    <t>Changed cell formatting from yellow (input cells) to grey (no inputs required). Added formula to automatically populate values reported in Table 4.1, and report in $m as in amendment #39.</t>
  </si>
  <si>
    <t>To record if there has been any change to the reported information within the current reporting period since publication date, and identify which part of the ‘basis of preparation’ document captures or explains the change in the published information.</t>
  </si>
  <si>
    <t>If applicable, to report dollar values in $million, in 2 decimal places, and negative values in brackets.</t>
  </si>
  <si>
    <t>To correctly reflect all asset categories from Table 3.1, as some asset categories (leased pipeline and shared leased assets) were previously omitted. Values are reported in $m as in amendment #39.</t>
  </si>
  <si>
    <t>To be consistent with amendments in Table '2.1 Statement of pipeline revenues and expenses' (see amendment 47).
Values are reported in $m as in amendment #39.</t>
  </si>
  <si>
    <t>To correctly calculate the ‘total service revenue’</t>
  </si>
  <si>
    <t>To correct double counting of other shared costs</t>
  </si>
  <si>
    <t>Renamed from 3.1 "Pipeline asset useful life" to "Asset useful life' to be consistent with the heading of the worksheet. Worksheet contains shared assets other than pipeline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</si>
</sst>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d/mm/yy;@"/>
    <numFmt numFmtId="170" formatCode="_-[$$-C09]* #,##0.00_-;\-[$$-C09]* #,##0.00_-;_-[$$-C09]* &quot;-&quot;??_-;_-@_-"/>
    <numFmt numFmtId="171" formatCode="_-[$$-C09]* #,##0_-;\-[$$-C09]* #,##0_-;_-[$$-C09]* &quot;-&quot;_-;_-@_-"/>
    <numFmt numFmtId="172" formatCode="d/mm/yyyy;@"/>
    <numFmt numFmtId="173" formatCode="_(* #,##0.00_);_(* \(#,##0.00\);_(* &quot;-&quot;_);_(@_)"/>
  </numFmts>
  <fonts count="87" x14ac:knownFonts="1">
    <font>
      <sz val="11"/>
      <color theme="1"/>
      <name val="Arial"/>
      <family val="2"/>
      <scheme val="minor"/>
    </font>
    <font>
      <sz val="10"/>
      <name val="Arial"/>
      <family val="2"/>
    </font>
    <font>
      <b/>
      <sz val="16"/>
      <name val="Arial"/>
      <family val="2"/>
    </font>
    <font>
      <b/>
      <sz val="10"/>
      <name val="Arial"/>
      <family val="2"/>
    </font>
    <font>
      <b/>
      <sz val="12"/>
      <name val="Arial"/>
      <family val="2"/>
    </font>
    <font>
      <sz val="10"/>
      <name val="Arial"/>
      <family val="2"/>
    </font>
    <font>
      <b/>
      <sz val="8"/>
      <name val="Arial"/>
      <family val="2"/>
    </font>
    <font>
      <sz val="8"/>
      <name val="Arial"/>
      <family val="2"/>
    </font>
    <font>
      <b/>
      <sz val="14"/>
      <name val="Arial"/>
      <family val="2"/>
    </font>
    <font>
      <sz val="10"/>
      <color indexed="9"/>
      <name val="Arial"/>
      <family val="2"/>
    </font>
    <font>
      <sz val="18"/>
      <name val="Arial"/>
      <family val="2"/>
    </font>
    <font>
      <sz val="18"/>
      <color indexed="62"/>
      <name val="Arial"/>
      <family val="2"/>
    </font>
    <font>
      <u/>
      <sz val="10"/>
      <color indexed="12"/>
      <name val="Arial"/>
      <family val="2"/>
    </font>
    <font>
      <b/>
      <sz val="10"/>
      <color indexed="62"/>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sz val="8"/>
      <name val="Malgun Gothic"/>
      <family val="2"/>
    </font>
    <font>
      <sz val="10"/>
      <name val="Cambria"/>
      <family val="2"/>
    </font>
    <font>
      <sz val="10"/>
      <name val="Arial"/>
      <family val="2"/>
    </font>
    <font>
      <b/>
      <sz val="11"/>
      <name val="Arial"/>
      <family val="2"/>
    </font>
    <font>
      <sz val="11"/>
      <name val="Arial"/>
      <family val="2"/>
    </font>
    <font>
      <sz val="9"/>
      <color indexed="81"/>
      <name val="Tahoma"/>
      <family val="2"/>
    </font>
    <font>
      <b/>
      <sz val="9"/>
      <name val="Arial"/>
      <family val="2"/>
    </font>
    <font>
      <b/>
      <sz val="9"/>
      <color indexed="81"/>
      <name val="Tahoma"/>
      <family val="2"/>
    </font>
    <font>
      <sz val="9"/>
      <name val="Arial"/>
      <family val="2"/>
    </font>
    <font>
      <b/>
      <i/>
      <sz val="10"/>
      <name val="Arial"/>
      <family val="2"/>
    </font>
    <font>
      <b/>
      <sz val="9"/>
      <color indexed="9"/>
      <name val="Arial"/>
      <family val="2"/>
    </font>
    <font>
      <i/>
      <sz val="10"/>
      <name val="Arial"/>
      <family val="2"/>
    </font>
    <font>
      <i/>
      <sz val="8"/>
      <name val="Malgun Gothic"/>
      <family val="2"/>
    </font>
    <font>
      <i/>
      <sz val="11"/>
      <name val="Arial"/>
      <family val="2"/>
    </font>
    <font>
      <sz val="8"/>
      <name val="Arial"/>
      <family val="2"/>
    </font>
    <font>
      <sz val="10"/>
      <color rgb="FF000000"/>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sz val="10"/>
      <name val="Arial"/>
      <family val="2"/>
      <scheme val="major"/>
    </font>
    <font>
      <sz val="14"/>
      <color theme="1"/>
      <name val="Arial"/>
      <family val="2"/>
      <scheme val="minor"/>
    </font>
    <font>
      <b/>
      <sz val="10"/>
      <color rgb="FFFFFFFF"/>
      <name val="Arial"/>
      <family val="2"/>
      <scheme val="minor"/>
    </font>
    <font>
      <sz val="10"/>
      <color theme="1"/>
      <name val="Arial"/>
      <family val="2"/>
      <scheme val="minor"/>
    </font>
    <font>
      <b/>
      <sz val="10"/>
      <color theme="1"/>
      <name val="Arial"/>
      <family val="2"/>
      <scheme val="minor"/>
    </font>
    <font>
      <b/>
      <sz val="22"/>
      <color theme="4"/>
      <name val="Arial"/>
      <family val="1"/>
      <scheme val="minor"/>
    </font>
    <font>
      <sz val="28"/>
      <color rgb="FFFF0000"/>
      <name val="Arial"/>
      <family val="2"/>
    </font>
    <font>
      <b/>
      <sz val="10"/>
      <color theme="0"/>
      <name val="Arial"/>
      <family val="2"/>
    </font>
    <font>
      <b/>
      <sz val="14"/>
      <color theme="0"/>
      <name val="Arial"/>
      <family val="2"/>
    </font>
    <font>
      <sz val="10"/>
      <color theme="0"/>
      <name val="Arial"/>
      <family val="2"/>
    </font>
    <font>
      <b/>
      <sz val="12"/>
      <color theme="0"/>
      <name val="Arial"/>
      <family val="2"/>
    </font>
    <font>
      <sz val="10"/>
      <color rgb="FF0000FF"/>
      <name val="Arial"/>
      <family val="2"/>
    </font>
    <font>
      <sz val="18"/>
      <color theme="0"/>
      <name val="Arial"/>
      <family val="2"/>
    </font>
    <font>
      <b/>
      <sz val="18"/>
      <color theme="0"/>
      <name val="Arial Black"/>
      <family val="2"/>
    </font>
    <font>
      <b/>
      <sz val="18"/>
      <color theme="0"/>
      <name val="Arial"/>
      <family val="2"/>
    </font>
    <font>
      <u/>
      <sz val="18"/>
      <color theme="0"/>
      <name val="Arial"/>
      <family val="2"/>
    </font>
    <font>
      <b/>
      <sz val="11"/>
      <color theme="1"/>
      <name val="Arial"/>
      <family val="2"/>
    </font>
    <font>
      <sz val="10"/>
      <color theme="1"/>
      <name val="Arial"/>
      <family val="2"/>
    </font>
    <font>
      <b/>
      <sz val="10"/>
      <color theme="1"/>
      <name val="Arial"/>
      <family val="2"/>
    </font>
    <font>
      <sz val="10"/>
      <color rgb="FF0070C0"/>
      <name val="Arial"/>
      <family val="2"/>
    </font>
    <font>
      <b/>
      <sz val="16"/>
      <color rgb="FF0000FF"/>
      <name val="Arial"/>
      <family val="2"/>
    </font>
    <font>
      <b/>
      <sz val="10"/>
      <color rgb="FFFF0000"/>
      <name val="Arial"/>
      <family val="2"/>
    </font>
    <font>
      <b/>
      <sz val="10"/>
      <color rgb="FF000000"/>
      <name val="Arial"/>
      <family val="2"/>
    </font>
    <font>
      <sz val="10"/>
      <color rgb="FFFF0000"/>
      <name val="Arial"/>
      <family val="2"/>
    </font>
    <font>
      <b/>
      <sz val="11"/>
      <color rgb="FFFFFFFF"/>
      <name val="Arial"/>
      <family val="2"/>
    </font>
    <font>
      <b/>
      <sz val="10"/>
      <color rgb="FFFFFFFF"/>
      <name val="Arial"/>
      <family val="2"/>
    </font>
    <font>
      <sz val="11"/>
      <name val="Arial"/>
      <family val="2"/>
      <scheme val="minor"/>
    </font>
    <font>
      <sz val="8"/>
      <color rgb="FF000000"/>
      <name val="Malgun Gothic"/>
      <family val="2"/>
    </font>
    <font>
      <sz val="14"/>
      <color theme="0"/>
      <name val="Arial"/>
      <family val="2"/>
    </font>
    <font>
      <sz val="11"/>
      <color theme="0"/>
      <name val="Arial"/>
      <family val="2"/>
      <scheme val="minor"/>
    </font>
    <font>
      <b/>
      <sz val="14"/>
      <color rgb="FF0000FF"/>
      <name val="Arial"/>
      <family val="2"/>
    </font>
    <font>
      <sz val="11"/>
      <color rgb="FF0000FF"/>
      <name val="Arial"/>
      <family val="2"/>
      <scheme val="minor"/>
    </font>
    <font>
      <sz val="11"/>
      <color rgb="FFFF0000"/>
      <name val="Arial"/>
      <family val="2"/>
      <scheme val="minor"/>
    </font>
    <font>
      <b/>
      <sz val="12"/>
      <color indexed="9"/>
      <name val="Arial"/>
      <family val="2"/>
    </font>
  </fonts>
  <fills count="51">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indexed="8"/>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9999"/>
        <bgColor indexed="64"/>
      </patternFill>
    </fill>
    <fill>
      <patternFill patternType="solid">
        <fgColor theme="4" tint="0.79998168889431442"/>
        <bgColor indexed="64"/>
      </patternFill>
    </fill>
    <fill>
      <patternFill patternType="solid">
        <fgColor rgb="FF33CCCC"/>
        <bgColor indexed="64"/>
      </patternFill>
    </fill>
    <fill>
      <patternFill patternType="solid">
        <fgColor theme="1"/>
        <bgColor indexed="64"/>
      </patternFill>
    </fill>
    <fill>
      <patternFill patternType="solid">
        <fgColor rgb="FFFFFFCC"/>
        <bgColor indexed="64"/>
      </patternFill>
    </fill>
    <fill>
      <patternFill patternType="solid">
        <fgColor rgb="FF3A8D87"/>
        <bgColor rgb="FF000000"/>
      </patternFill>
    </fill>
    <fill>
      <patternFill patternType="solid">
        <fgColor rgb="FF009999"/>
        <bgColor rgb="FF000000"/>
      </patternFill>
    </fill>
    <fill>
      <patternFill patternType="solid">
        <fgColor theme="4" tint="-0.249977111117893"/>
        <bgColor rgb="FF000000"/>
      </patternFill>
    </fill>
    <fill>
      <patternFill patternType="solid">
        <fgColor theme="3" tint="-0.249977111117893"/>
        <bgColor rgb="FF000000"/>
      </patternFill>
    </fill>
    <fill>
      <patternFill patternType="solid">
        <fgColor rgb="FF00A0B1"/>
        <bgColor rgb="FF000000"/>
      </patternFill>
    </fill>
    <fill>
      <patternFill patternType="solid">
        <fgColor rgb="FFBFBFBF"/>
        <bgColor rgb="FF000000"/>
      </patternFill>
    </fill>
    <fill>
      <patternFill patternType="solid">
        <fgColor rgb="FFC9C1B9"/>
        <bgColor rgb="FF000000"/>
      </patternFill>
    </fill>
    <fill>
      <patternFill patternType="solid">
        <fgColor rgb="FF007886"/>
        <bgColor rgb="FF000000"/>
      </patternFill>
    </fill>
    <fill>
      <patternFill patternType="solid">
        <fgColor rgb="FF00A0B3"/>
        <bgColor rgb="FF000000"/>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s>
  <cellStyleXfs count="122">
    <xf numFmtId="1" fontId="0" fillId="0" borderId="0" applyNumberFormat="0" applyFill="0" applyBorder="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164" fontId="5" fillId="13" borderId="0" applyNumberFormat="0" applyFont="0" applyBorder="0" applyAlignment="0">
      <alignment horizontal="right"/>
    </xf>
    <xf numFmtId="41" fontId="5" fillId="13" borderId="0" applyNumberFormat="0" applyFont="0" applyBorder="0" applyAlignment="0">
      <alignment horizontal="right"/>
    </xf>
    <xf numFmtId="41" fontId="35" fillId="13" borderId="0" applyNumberFormat="0" applyFont="0" applyBorder="0" applyAlignment="0">
      <alignment horizontal="right"/>
    </xf>
    <xf numFmtId="41" fontId="35" fillId="13" borderId="0" applyNumberFormat="0" applyFont="0" applyBorder="0" applyAlignment="0">
      <alignment horizontal="right"/>
    </xf>
    <xf numFmtId="0" fontId="18" fillId="8" borderId="1" applyNumberFormat="0" applyAlignment="0" applyProtection="0"/>
    <xf numFmtId="0" fontId="18" fillId="9" borderId="1" applyNumberFormat="0" applyAlignment="0" applyProtection="0"/>
    <xf numFmtId="0" fontId="19" fillId="26" borderId="2" applyNumberFormat="0" applyAlignment="0" applyProtection="0"/>
    <xf numFmtId="0" fontId="19" fillId="27" borderId="2" applyNumberFormat="0" applyAlignment="0" applyProtection="0"/>
    <xf numFmtId="4" fontId="1" fillId="0" borderId="0" applyFont="0" applyFill="0" applyBorder="0" applyAlignment="0" applyProtection="0"/>
    <xf numFmtId="3" fontId="1"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0" fillId="0" borderId="0" applyNumberFormat="0" applyFill="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Protection="0"/>
    <xf numFmtId="0" fontId="52" fillId="0" borderId="0" applyNumberFormat="0" applyFill="0" applyBorder="0" applyProtection="0"/>
    <xf numFmtId="0" fontId="12" fillId="0" borderId="0" applyNumberFormat="0" applyFill="0" applyBorder="0" applyAlignment="0" applyProtection="0">
      <alignment vertical="top"/>
      <protection locked="0"/>
    </xf>
    <xf numFmtId="0" fontId="22" fillId="4" borderId="1" applyNumberFormat="0" applyAlignment="0" applyProtection="0"/>
    <xf numFmtId="0" fontId="22" fillId="5" borderId="1" applyNumberFormat="0" applyAlignment="0" applyProtection="0"/>
    <xf numFmtId="164" fontId="1" fillId="30" borderId="0" applyFont="0" applyBorder="0" applyAlignment="0">
      <alignment horizontal="right"/>
      <protection locked="0"/>
    </xf>
    <xf numFmtId="41" fontId="5" fillId="30" borderId="0" applyFont="0" applyBorder="0" applyAlignment="0">
      <alignment horizontal="right"/>
      <protection locked="0"/>
    </xf>
    <xf numFmtId="41" fontId="35" fillId="30" borderId="0" applyFont="0" applyBorder="0" applyAlignment="0">
      <alignment horizontal="right"/>
      <protection locked="0"/>
    </xf>
    <xf numFmtId="41" fontId="35" fillId="30" borderId="0" applyFont="0" applyBorder="0" applyAlignment="0">
      <alignment horizontal="right"/>
      <protection locked="0"/>
    </xf>
    <xf numFmtId="165" fontId="5" fillId="29" borderId="0" applyFont="0" applyBorder="0">
      <alignment horizontal="right"/>
      <protection locked="0"/>
    </xf>
    <xf numFmtId="165" fontId="35" fillId="29" borderId="0" applyFont="0" applyBorder="0">
      <alignment horizontal="right"/>
      <protection locked="0"/>
    </xf>
    <xf numFmtId="164" fontId="5" fillId="7" borderId="0" applyFont="0" applyBorder="0">
      <alignment horizontal="right"/>
      <protection locked="0"/>
    </xf>
    <xf numFmtId="41" fontId="5" fillId="7" borderId="0" applyFont="0" applyBorder="0">
      <alignment horizontal="right"/>
      <protection locked="0"/>
    </xf>
    <xf numFmtId="41" fontId="35" fillId="7" borderId="0" applyFont="0" applyBorder="0">
      <alignment horizontal="right"/>
      <protection locked="0"/>
    </xf>
    <xf numFmtId="41" fontId="35" fillId="7" borderId="0" applyFont="0" applyBorder="0">
      <alignment horizontal="right"/>
      <protection locked="0"/>
    </xf>
    <xf numFmtId="0" fontId="23" fillId="0" borderId="3" applyNumberFormat="0" applyFill="0" applyAlignment="0" applyProtection="0"/>
    <xf numFmtId="0" fontId="24" fillId="10" borderId="0" applyNumberFormat="0" applyBorder="0" applyAlignment="0" applyProtection="0"/>
    <xf numFmtId="0" fontId="24" fillId="11" borderId="0" applyNumberFormat="0" applyBorder="0" applyAlignment="0" applyProtection="0"/>
    <xf numFmtId="0" fontId="53" fillId="0" borderId="0"/>
    <xf numFmtId="0" fontId="34" fillId="0" borderId="0"/>
    <xf numFmtId="0" fontId="5" fillId="0" borderId="0"/>
    <xf numFmtId="0" fontId="35" fillId="0" borderId="0"/>
    <xf numFmtId="1" fontId="48" fillId="0" borderId="0"/>
    <xf numFmtId="0" fontId="1" fillId="9" borderId="0"/>
    <xf numFmtId="0" fontId="1" fillId="9" borderId="0"/>
    <xf numFmtId="0" fontId="1" fillId="9" borderId="0"/>
    <xf numFmtId="0" fontId="1" fillId="0" borderId="0"/>
    <xf numFmtId="0" fontId="1" fillId="9" borderId="0"/>
    <xf numFmtId="0" fontId="5" fillId="9" borderId="0"/>
    <xf numFmtId="0" fontId="1" fillId="9" borderId="0"/>
    <xf numFmtId="0" fontId="1" fillId="9" borderId="0"/>
    <xf numFmtId="0" fontId="35" fillId="9" borderId="0"/>
    <xf numFmtId="0" fontId="1" fillId="9" borderId="0"/>
    <xf numFmtId="0" fontId="5" fillId="6" borderId="4" applyNumberFormat="0" applyFont="0" applyAlignment="0" applyProtection="0"/>
    <xf numFmtId="0" fontId="35" fillId="7" borderId="4" applyNumberFormat="0" applyFont="0" applyAlignment="0" applyProtection="0"/>
    <xf numFmtId="0" fontId="25" fillId="8" borderId="5" applyNumberFormat="0" applyAlignment="0" applyProtection="0"/>
    <xf numFmtId="0" fontId="25" fillId="9" borderId="5" applyNumberFormat="0" applyAlignment="0" applyProtection="0"/>
    <xf numFmtId="9" fontId="1"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35" fillId="0" borderId="0"/>
    <xf numFmtId="0" fontId="35" fillId="0" borderId="0"/>
    <xf numFmtId="0" fontId="54" fillId="0" borderId="0" applyNumberFormat="0" applyFill="0" applyAlignment="0" applyProtection="0"/>
    <xf numFmtId="0" fontId="55" fillId="32" borderId="34" applyNumberFormat="0" applyProtection="0"/>
    <xf numFmtId="0" fontId="56" fillId="0" borderId="0" applyNumberFormat="0" applyFill="0" applyBorder="0" applyProtection="0"/>
    <xf numFmtId="0" fontId="56" fillId="0" borderId="34" applyNumberFormat="0" applyFill="0" applyProtection="0"/>
    <xf numFmtId="0" fontId="57" fillId="0" borderId="34" applyNumberFormat="0" applyFill="0" applyProtection="0"/>
    <xf numFmtId="0" fontId="58" fillId="0" borderId="0" applyNumberFormat="0" applyFill="0" applyBorder="0" applyProtection="0"/>
    <xf numFmtId="0" fontId="57" fillId="0" borderId="0" applyNumberFormat="0" applyFill="0" applyBorder="0" applyProtection="0"/>
    <xf numFmtId="0" fontId="26" fillId="0" borderId="0" applyNumberFormat="0" applyFill="0" applyBorder="0" applyAlignment="0" applyProtection="0"/>
  </cellStyleXfs>
  <cellXfs count="501">
    <xf numFmtId="1" fontId="0" fillId="0" borderId="0" xfId="0"/>
    <xf numFmtId="0" fontId="2" fillId="9" borderId="0" xfId="96" applyFont="1"/>
    <xf numFmtId="0" fontId="1" fillId="9" borderId="0" xfId="96"/>
    <xf numFmtId="0" fontId="3" fillId="9" borderId="0" xfId="96" applyFont="1"/>
    <xf numFmtId="2" fontId="6" fillId="9" borderId="0" xfId="96" applyNumberFormat="1" applyFont="1" applyBorder="1" applyAlignment="1" applyProtection="1">
      <alignment horizontal="left"/>
    </xf>
    <xf numFmtId="0" fontId="7" fillId="9" borderId="0" xfId="96" applyFont="1" applyAlignment="1" applyProtection="1">
      <protection locked="0"/>
    </xf>
    <xf numFmtId="0" fontId="7" fillId="9" borderId="0" xfId="96" applyFont="1" applyProtection="1">
      <protection locked="0"/>
    </xf>
    <xf numFmtId="0" fontId="6" fillId="9" borderId="0" xfId="96" applyFont="1"/>
    <xf numFmtId="0" fontId="1" fillId="9" borderId="0" xfId="96" applyAlignment="1"/>
    <xf numFmtId="0" fontId="10" fillId="9" borderId="0" xfId="94" applyFont="1"/>
    <xf numFmtId="0" fontId="10" fillId="9" borderId="0" xfId="94" applyFont="1" applyFill="1" applyBorder="1"/>
    <xf numFmtId="0" fontId="10" fillId="9" borderId="0" xfId="94" applyFont="1" applyFill="1"/>
    <xf numFmtId="0" fontId="11" fillId="9" borderId="0" xfId="94" applyFont="1" applyFill="1" applyBorder="1" applyAlignment="1">
      <alignment vertical="center"/>
    </xf>
    <xf numFmtId="0" fontId="11" fillId="9" borderId="0" xfId="94" applyFont="1" applyFill="1" applyBorder="1" applyAlignment="1"/>
    <xf numFmtId="0" fontId="10" fillId="9" borderId="0" xfId="94" applyFont="1" applyFill="1" applyBorder="1" applyAlignment="1">
      <alignment vertical="center"/>
    </xf>
    <xf numFmtId="0" fontId="10" fillId="9" borderId="0" xfId="94" applyFont="1" applyAlignment="1">
      <alignment vertical="center"/>
    </xf>
    <xf numFmtId="0" fontId="10" fillId="9" borderId="0" xfId="94" applyFont="1" applyFill="1" applyAlignment="1">
      <alignment vertical="center"/>
    </xf>
    <xf numFmtId="0" fontId="2" fillId="9" borderId="0" xfId="98" applyFont="1"/>
    <xf numFmtId="0" fontId="28" fillId="9" borderId="0" xfId="97" applyFont="1" applyFill="1" applyBorder="1" applyAlignment="1"/>
    <xf numFmtId="0" fontId="1" fillId="9" borderId="0" xfId="98"/>
    <xf numFmtId="0" fontId="2" fillId="0" borderId="0" xfId="98" applyFont="1" applyFill="1" applyAlignment="1"/>
    <xf numFmtId="166" fontId="3" fillId="9" borderId="0" xfId="98" applyNumberFormat="1" applyFont="1" applyBorder="1" applyAlignment="1">
      <alignment horizontal="left"/>
    </xf>
    <xf numFmtId="49" fontId="5" fillId="9" borderId="0" xfId="98" applyNumberFormat="1" applyFont="1"/>
    <xf numFmtId="2" fontId="5" fillId="9" borderId="0" xfId="98" applyNumberFormat="1" applyFont="1" applyBorder="1"/>
    <xf numFmtId="164" fontId="5" fillId="9" borderId="0" xfId="98" applyNumberFormat="1" applyFont="1" applyBorder="1" applyAlignment="1">
      <alignment horizontal="center"/>
    </xf>
    <xf numFmtId="164" fontId="5" fillId="9" borderId="0" xfId="98" applyNumberFormat="1" applyFont="1" applyBorder="1"/>
    <xf numFmtId="0" fontId="5" fillId="9" borderId="0" xfId="98" applyFont="1"/>
    <xf numFmtId="0" fontId="32" fillId="9" borderId="0" xfId="98" applyFont="1"/>
    <xf numFmtId="0" fontId="4" fillId="9" borderId="0" xfId="98" applyFont="1"/>
    <xf numFmtId="39" fontId="5" fillId="9" borderId="0" xfId="98" applyNumberFormat="1" applyFont="1"/>
    <xf numFmtId="0" fontId="1" fillId="9" borderId="0" xfId="101"/>
    <xf numFmtId="0" fontId="2" fillId="9" borderId="0" xfId="101" applyFont="1" applyAlignment="1"/>
    <xf numFmtId="49" fontId="5" fillId="9" borderId="0" xfId="101" applyNumberFormat="1" applyFont="1"/>
    <xf numFmtId="164" fontId="5" fillId="9" borderId="0" xfId="101" applyNumberFormat="1" applyFont="1" applyBorder="1"/>
    <xf numFmtId="166" fontId="4" fillId="9" borderId="0" xfId="101" applyNumberFormat="1" applyFont="1" applyBorder="1" applyAlignment="1">
      <alignment horizontal="left"/>
    </xf>
    <xf numFmtId="168" fontId="5" fillId="7" borderId="6" xfId="101" applyNumberFormat="1" applyFont="1" applyFill="1" applyBorder="1"/>
    <xf numFmtId="1" fontId="2" fillId="0" borderId="0" xfId="0" applyFont="1"/>
    <xf numFmtId="1" fontId="4" fillId="0" borderId="0" xfId="0" applyFont="1"/>
    <xf numFmtId="167" fontId="9" fillId="31" borderId="0" xfId="0" applyNumberFormat="1" applyFont="1" applyFill="1" applyBorder="1" applyAlignment="1">
      <alignment horizontal="left" vertical="center" wrapText="1"/>
    </xf>
    <xf numFmtId="0" fontId="29" fillId="13" borderId="7" xfId="101" applyFont="1" applyFill="1" applyBorder="1" applyAlignment="1">
      <alignment horizontal="right"/>
    </xf>
    <xf numFmtId="0" fontId="5" fillId="33" borderId="0" xfId="98" applyFont="1" applyFill="1"/>
    <xf numFmtId="1" fontId="5" fillId="33" borderId="0" xfId="0" applyFont="1" applyFill="1"/>
    <xf numFmtId="0" fontId="59" fillId="9" borderId="0" xfId="96" applyFont="1"/>
    <xf numFmtId="0" fontId="33" fillId="34" borderId="0" xfId="0" applyNumberFormat="1" applyFont="1" applyFill="1" applyAlignment="1"/>
    <xf numFmtId="0" fontId="10" fillId="9" borderId="0" xfId="94" applyFont="1" applyBorder="1" applyAlignment="1">
      <alignment vertical="center"/>
    </xf>
    <xf numFmtId="0" fontId="5" fillId="9" borderId="0" xfId="96" applyFont="1"/>
    <xf numFmtId="0" fontId="36" fillId="35" borderId="0" xfId="98" applyFont="1" applyFill="1"/>
    <xf numFmtId="0" fontId="37" fillId="35" borderId="0" xfId="98" applyFont="1" applyFill="1"/>
    <xf numFmtId="14" fontId="36" fillId="35" borderId="0" xfId="98" applyNumberFormat="1" applyFont="1" applyFill="1"/>
    <xf numFmtId="14" fontId="36" fillId="35" borderId="0" xfId="98" applyNumberFormat="1" applyFont="1" applyFill="1" applyAlignment="1">
      <alignment horizontal="left"/>
    </xf>
    <xf numFmtId="0" fontId="48" fillId="9" borderId="0" xfId="101" applyFont="1"/>
    <xf numFmtId="0" fontId="5" fillId="33" borderId="0" xfId="100" applyFont="1" applyFill="1" applyBorder="1" applyAlignment="1">
      <alignment vertical="center"/>
    </xf>
    <xf numFmtId="168" fontId="5" fillId="36" borderId="6" xfId="101" applyNumberFormat="1" applyFont="1" applyFill="1" applyBorder="1" applyAlignment="1"/>
    <xf numFmtId="1" fontId="0" fillId="0" borderId="0" xfId="0" applyAlignment="1">
      <alignment horizontal="center"/>
    </xf>
    <xf numFmtId="0" fontId="48" fillId="9" borderId="0" xfId="98" applyFont="1"/>
    <xf numFmtId="1" fontId="0" fillId="9" borderId="0" xfId="0" applyFill="1" applyProtection="1">
      <protection locked="0"/>
    </xf>
    <xf numFmtId="1" fontId="0" fillId="9" borderId="0" xfId="0" applyFill="1" applyBorder="1" applyProtection="1">
      <protection locked="0"/>
    </xf>
    <xf numFmtId="1" fontId="4" fillId="9" borderId="0" xfId="0" applyFont="1" applyFill="1" applyBorder="1" applyAlignment="1" applyProtection="1">
      <alignment horizontal="left"/>
      <protection locked="0"/>
    </xf>
    <xf numFmtId="10" fontId="48" fillId="9" borderId="0" xfId="108" applyNumberFormat="1" applyFont="1" applyFill="1" applyProtection="1">
      <protection locked="0"/>
    </xf>
    <xf numFmtId="1" fontId="9" fillId="9" borderId="0" xfId="0" applyFont="1" applyFill="1" applyProtection="1">
      <protection locked="0"/>
    </xf>
    <xf numFmtId="1" fontId="9" fillId="9" borderId="0" xfId="0" applyFont="1" applyFill="1" applyBorder="1" applyProtection="1">
      <protection locked="0"/>
    </xf>
    <xf numFmtId="1" fontId="39" fillId="33" borderId="0" xfId="0" applyFont="1" applyFill="1" applyBorder="1" applyAlignment="1" applyProtection="1">
      <alignment horizontal="right"/>
      <protection locked="0"/>
    </xf>
    <xf numFmtId="1" fontId="3" fillId="9" borderId="0" xfId="0" applyFont="1" applyFill="1" applyBorder="1" applyAlignment="1" applyProtection="1">
      <alignment horizontal="center"/>
      <protection locked="0"/>
    </xf>
    <xf numFmtId="1" fontId="3" fillId="33" borderId="0" xfId="0" applyFont="1" applyFill="1" applyBorder="1" applyAlignment="1" applyProtection="1">
      <alignment horizontal="center"/>
      <protection locked="0"/>
    </xf>
    <xf numFmtId="1" fontId="39" fillId="33" borderId="0" xfId="0" applyFont="1" applyFill="1" applyBorder="1" applyAlignment="1" applyProtection="1">
      <alignment horizontal="center"/>
      <protection locked="0"/>
    </xf>
    <xf numFmtId="1" fontId="3" fillId="5" borderId="8" xfId="0" applyFont="1" applyFill="1" applyBorder="1" applyAlignment="1">
      <alignment vertical="center"/>
    </xf>
    <xf numFmtId="1" fontId="0" fillId="9" borderId="0" xfId="0" applyFill="1"/>
    <xf numFmtId="1" fontId="32" fillId="5" borderId="8" xfId="0" applyFont="1" applyFill="1" applyBorder="1" applyAlignment="1">
      <alignment vertical="center" wrapText="1"/>
    </xf>
    <xf numFmtId="1" fontId="0" fillId="9" borderId="0" xfId="0" applyFill="1" applyBorder="1" applyAlignment="1">
      <alignment vertical="center" wrapText="1"/>
    </xf>
    <xf numFmtId="1" fontId="0" fillId="9" borderId="0" xfId="0" applyFill="1" applyAlignment="1">
      <alignment wrapText="1"/>
    </xf>
    <xf numFmtId="1" fontId="0" fillId="9" borderId="0" xfId="0" applyFill="1" applyBorder="1" applyAlignment="1">
      <alignment wrapText="1"/>
    </xf>
    <xf numFmtId="1" fontId="0" fillId="9" borderId="0" xfId="0" applyFill="1" applyAlignment="1"/>
    <xf numFmtId="1" fontId="0" fillId="9" borderId="0" xfId="0" applyFill="1" applyAlignment="1">
      <alignment horizontal="center"/>
    </xf>
    <xf numFmtId="10" fontId="5" fillId="9" borderId="0" xfId="109" applyNumberFormat="1" applyFill="1" applyAlignment="1"/>
    <xf numFmtId="1" fontId="0" fillId="5" borderId="8" xfId="0" applyFill="1" applyBorder="1" applyAlignment="1"/>
    <xf numFmtId="1" fontId="0" fillId="5" borderId="8" xfId="0" applyFill="1" applyBorder="1" applyAlignment="1">
      <alignment wrapText="1"/>
    </xf>
    <xf numFmtId="1" fontId="32" fillId="5" borderId="0" xfId="0" applyFont="1" applyFill="1" applyBorder="1" applyAlignment="1">
      <alignment vertical="center" wrapText="1"/>
    </xf>
    <xf numFmtId="1" fontId="0" fillId="0" borderId="0" xfId="0" applyBorder="1"/>
    <xf numFmtId="10" fontId="48" fillId="0" borderId="0" xfId="108" applyNumberFormat="1" applyFont="1"/>
    <xf numFmtId="167" fontId="29" fillId="33" borderId="0" xfId="98" quotePrefix="1" applyNumberFormat="1" applyFont="1" applyFill="1" applyBorder="1" applyAlignment="1">
      <alignment horizontal="center" vertical="center" wrapText="1"/>
    </xf>
    <xf numFmtId="1" fontId="0" fillId="33" borderId="0" xfId="0" applyFill="1" applyBorder="1"/>
    <xf numFmtId="1" fontId="3" fillId="13" borderId="9" xfId="0" applyFont="1" applyFill="1" applyBorder="1" applyAlignment="1" applyProtection="1">
      <alignment horizontal="center" vertical="top" wrapText="1"/>
      <protection locked="0"/>
    </xf>
    <xf numFmtId="1" fontId="4" fillId="13" borderId="7" xfId="0" applyFont="1" applyFill="1" applyBorder="1" applyAlignment="1" applyProtection="1">
      <alignment horizontal="left" vertical="top" wrapText="1"/>
      <protection locked="0"/>
    </xf>
    <xf numFmtId="1" fontId="39" fillId="33" borderId="0" xfId="0" applyFont="1" applyFill="1" applyBorder="1" applyAlignment="1" applyProtection="1">
      <alignment horizontal="right" vertical="top" wrapText="1"/>
      <protection locked="0"/>
    </xf>
    <xf numFmtId="1" fontId="3" fillId="9" borderId="0" xfId="0" applyFont="1" applyFill="1" applyBorder="1" applyAlignment="1" applyProtection="1">
      <alignment horizontal="center" vertical="top" wrapText="1"/>
      <protection locked="0"/>
    </xf>
    <xf numFmtId="1" fontId="0" fillId="0" borderId="0" xfId="0" applyAlignment="1">
      <alignment vertical="top" wrapText="1"/>
    </xf>
    <xf numFmtId="10" fontId="5" fillId="36" borderId="6" xfId="108" applyNumberFormat="1" applyFont="1" applyFill="1" applyBorder="1"/>
    <xf numFmtId="164" fontId="60" fillId="37" borderId="10" xfId="76" applyFont="1" applyFill="1" applyBorder="1" applyAlignment="1">
      <alignment horizontal="left" indent="1"/>
      <protection locked="0"/>
    </xf>
    <xf numFmtId="164" fontId="3" fillId="37" borderId="0" xfId="76" applyFont="1" applyFill="1" applyBorder="1" applyAlignment="1">
      <protection locked="0"/>
    </xf>
    <xf numFmtId="164" fontId="3" fillId="37" borderId="11" xfId="76" applyFont="1" applyFill="1" applyBorder="1" applyAlignment="1">
      <protection locked="0"/>
    </xf>
    <xf numFmtId="164" fontId="3" fillId="7" borderId="10" xfId="76" applyFont="1" applyFill="1" applyBorder="1" applyAlignment="1">
      <alignment horizontal="left" indent="1"/>
      <protection locked="0"/>
    </xf>
    <xf numFmtId="164" fontId="3" fillId="7" borderId="0" xfId="76" applyFont="1" applyFill="1" applyBorder="1" applyAlignment="1">
      <protection locked="0"/>
    </xf>
    <xf numFmtId="164" fontId="3" fillId="7" borderId="11" xfId="76" applyFont="1" applyFill="1" applyBorder="1" applyAlignment="1">
      <protection locked="0"/>
    </xf>
    <xf numFmtId="164" fontId="3" fillId="13" borderId="12" xfId="51" applyFont="1" applyBorder="1" applyAlignment="1">
      <alignment horizontal="left" indent="1"/>
    </xf>
    <xf numFmtId="164" fontId="3" fillId="13" borderId="13" xfId="51" applyFont="1" applyBorder="1" applyAlignment="1"/>
    <xf numFmtId="164" fontId="3" fillId="13" borderId="14" xfId="51" applyFont="1" applyBorder="1" applyAlignment="1"/>
    <xf numFmtId="0" fontId="61" fillId="37" borderId="7" xfId="96" applyFont="1" applyFill="1" applyBorder="1" applyAlignment="1">
      <alignment horizontal="left" indent="1"/>
    </xf>
    <xf numFmtId="0" fontId="61" fillId="37" borderId="15" xfId="96" applyFont="1" applyFill="1" applyBorder="1"/>
    <xf numFmtId="0" fontId="8" fillId="9" borderId="0" xfId="96" applyFont="1" applyBorder="1" applyAlignment="1">
      <alignment horizontal="left" indent="1"/>
    </xf>
    <xf numFmtId="0" fontId="8" fillId="9" borderId="0" xfId="96" applyFont="1" applyBorder="1"/>
    <xf numFmtId="0" fontId="1" fillId="9" borderId="0" xfId="96" applyBorder="1" applyAlignment="1">
      <alignment horizontal="left" indent="1"/>
    </xf>
    <xf numFmtId="0" fontId="1" fillId="9" borderId="0" xfId="96" applyBorder="1"/>
    <xf numFmtId="0" fontId="62" fillId="37" borderId="16" xfId="99" applyFont="1" applyFill="1" applyBorder="1" applyAlignment="1">
      <alignment horizontal="left" indent="1"/>
    </xf>
    <xf numFmtId="0" fontId="5" fillId="37" borderId="17" xfId="99" applyFont="1" applyFill="1" applyBorder="1" applyAlignment="1"/>
    <xf numFmtId="0" fontId="5" fillId="37" borderId="17" xfId="99" applyFont="1" applyFill="1" applyBorder="1"/>
    <xf numFmtId="0" fontId="5" fillId="37" borderId="18" xfId="99" applyFont="1" applyFill="1" applyBorder="1"/>
    <xf numFmtId="0" fontId="63" fillId="37" borderId="10" xfId="99" applyFont="1" applyFill="1" applyBorder="1" applyAlignment="1">
      <alignment horizontal="left" indent="1"/>
    </xf>
    <xf numFmtId="0" fontId="9" fillId="37" borderId="11" xfId="99" applyFont="1" applyFill="1" applyBorder="1" applyAlignment="1" applyProtection="1">
      <protection locked="0"/>
    </xf>
    <xf numFmtId="0" fontId="60" fillId="37" borderId="10" xfId="99" applyFont="1" applyFill="1" applyBorder="1" applyAlignment="1">
      <alignment horizontal="left" indent="1"/>
    </xf>
    <xf numFmtId="0" fontId="9" fillId="37" borderId="0" xfId="99" applyFont="1" applyFill="1" applyBorder="1"/>
    <xf numFmtId="0" fontId="9" fillId="37" borderId="0" xfId="99" applyFont="1" applyFill="1" applyBorder="1" applyAlignment="1">
      <alignment horizontal="right" indent="1"/>
    </xf>
    <xf numFmtId="0" fontId="64" fillId="7" borderId="19" xfId="99" applyFont="1" applyFill="1" applyBorder="1" applyAlignment="1" applyProtection="1">
      <alignment horizontal="left"/>
      <protection locked="0"/>
    </xf>
    <xf numFmtId="0" fontId="5" fillId="37" borderId="11" xfId="99" applyFont="1" applyFill="1" applyBorder="1" applyProtection="1">
      <protection locked="0"/>
    </xf>
    <xf numFmtId="0" fontId="5" fillId="37" borderId="0" xfId="99" applyFont="1" applyFill="1" applyBorder="1"/>
    <xf numFmtId="0" fontId="5" fillId="37" borderId="11" xfId="99" applyFont="1" applyFill="1" applyBorder="1"/>
    <xf numFmtId="0" fontId="5" fillId="37" borderId="11" xfId="99" applyFont="1" applyFill="1" applyBorder="1" applyAlignment="1" applyProtection="1">
      <protection locked="0"/>
    </xf>
    <xf numFmtId="0" fontId="62" fillId="37" borderId="10" xfId="99" applyFont="1" applyFill="1" applyBorder="1" applyAlignment="1">
      <alignment horizontal="left" indent="1"/>
    </xf>
    <xf numFmtId="0" fontId="62" fillId="37" borderId="12" xfId="99" applyFont="1" applyFill="1" applyBorder="1" applyAlignment="1">
      <alignment horizontal="left" indent="1"/>
    </xf>
    <xf numFmtId="0" fontId="5" fillId="37" borderId="13" xfId="99" applyFont="1" applyFill="1" applyBorder="1" applyAlignment="1"/>
    <xf numFmtId="0" fontId="5" fillId="37" borderId="13" xfId="99" applyFont="1" applyFill="1" applyBorder="1"/>
    <xf numFmtId="0" fontId="5" fillId="37" borderId="14" xfId="99" applyFont="1" applyFill="1" applyBorder="1"/>
    <xf numFmtId="0" fontId="65" fillId="37" borderId="20" xfId="94" applyFont="1" applyFill="1" applyBorder="1"/>
    <xf numFmtId="0" fontId="65" fillId="37" borderId="21" xfId="94" applyFont="1" applyFill="1" applyBorder="1"/>
    <xf numFmtId="0" fontId="65" fillId="37" borderId="22" xfId="94" applyFont="1" applyFill="1" applyBorder="1"/>
    <xf numFmtId="0" fontId="65" fillId="37" borderId="23" xfId="94" applyFont="1" applyFill="1" applyBorder="1"/>
    <xf numFmtId="0" fontId="65" fillId="37" borderId="0" xfId="94" applyFont="1" applyFill="1" applyBorder="1" applyAlignment="1">
      <alignment horizontal="center" vertical="center"/>
    </xf>
    <xf numFmtId="0" fontId="66" fillId="37" borderId="0" xfId="94" applyFont="1" applyFill="1" applyBorder="1" applyAlignment="1">
      <alignment horizontal="center" vertical="center"/>
    </xf>
    <xf numFmtId="0" fontId="65" fillId="37" borderId="24" xfId="94" applyFont="1" applyFill="1" applyBorder="1" applyAlignment="1">
      <alignment vertical="center"/>
    </xf>
    <xf numFmtId="0" fontId="65" fillId="37" borderId="0" xfId="94" applyFont="1" applyFill="1" applyBorder="1"/>
    <xf numFmtId="0" fontId="67" fillId="37" borderId="0" xfId="94" applyFont="1" applyFill="1" applyBorder="1"/>
    <xf numFmtId="0" fontId="68" fillId="37" borderId="0" xfId="73" applyFont="1" applyFill="1" applyBorder="1" applyAlignment="1" applyProtection="1"/>
    <xf numFmtId="0" fontId="13" fillId="38" borderId="20" xfId="94" applyFont="1" applyFill="1" applyBorder="1" applyAlignment="1">
      <alignment vertical="center"/>
    </xf>
    <xf numFmtId="0" fontId="3" fillId="38" borderId="21" xfId="94" applyFont="1" applyFill="1" applyBorder="1" applyAlignment="1">
      <alignment vertical="center"/>
    </xf>
    <xf numFmtId="0" fontId="3" fillId="38" borderId="22" xfId="94" applyFont="1" applyFill="1" applyBorder="1" applyAlignment="1">
      <alignment vertical="center"/>
    </xf>
    <xf numFmtId="0" fontId="13" fillId="38" borderId="10" xfId="94" applyFont="1" applyFill="1" applyBorder="1" applyAlignment="1">
      <alignment vertical="center"/>
    </xf>
    <xf numFmtId="0" fontId="3" fillId="38" borderId="0" xfId="94" applyFont="1" applyFill="1" applyBorder="1" applyAlignment="1">
      <alignment vertical="center"/>
    </xf>
    <xf numFmtId="0" fontId="13" fillId="38" borderId="11" xfId="94" applyFont="1" applyFill="1" applyBorder="1" applyAlignment="1">
      <alignment vertical="center"/>
    </xf>
    <xf numFmtId="0" fontId="10" fillId="38" borderId="0" xfId="94" applyFont="1" applyFill="1" applyBorder="1" applyAlignment="1">
      <alignment vertical="center"/>
    </xf>
    <xf numFmtId="0" fontId="13" fillId="38" borderId="0" xfId="94" applyFont="1" applyFill="1" applyBorder="1" applyAlignment="1">
      <alignment vertical="center"/>
    </xf>
    <xf numFmtId="0" fontId="14" fillId="38" borderId="0" xfId="94" applyFont="1" applyFill="1" applyBorder="1" applyAlignment="1">
      <alignment horizontal="left" vertical="center"/>
    </xf>
    <xf numFmtId="0" fontId="10" fillId="38" borderId="12" xfId="94" applyFont="1" applyFill="1" applyBorder="1"/>
    <xf numFmtId="0" fontId="3" fillId="38" borderId="13" xfId="94" applyFont="1" applyFill="1" applyBorder="1" applyAlignment="1">
      <alignment vertical="center"/>
    </xf>
    <xf numFmtId="0" fontId="10" fillId="38" borderId="13" xfId="94" applyFont="1" applyFill="1" applyBorder="1"/>
    <xf numFmtId="0" fontId="10" fillId="38" borderId="14" xfId="94" applyFont="1" applyFill="1" applyBorder="1"/>
    <xf numFmtId="167" fontId="9" fillId="37" borderId="6" xfId="99" quotePrefix="1" applyNumberFormat="1" applyFont="1" applyFill="1" applyBorder="1" applyAlignment="1">
      <alignment horizontal="left" vertical="center" wrapText="1" indent="1"/>
    </xf>
    <xf numFmtId="0" fontId="64" fillId="7" borderId="15" xfId="99" applyNumberFormat="1" applyFont="1" applyFill="1" applyBorder="1" applyAlignment="1">
      <alignment horizontal="center"/>
    </xf>
    <xf numFmtId="0" fontId="5" fillId="9" borderId="0" xfId="99"/>
    <xf numFmtId="2" fontId="64" fillId="7" borderId="15" xfId="99" applyNumberFormat="1" applyFont="1" applyFill="1" applyBorder="1" applyAlignment="1">
      <alignment horizontal="center"/>
    </xf>
    <xf numFmtId="166" fontId="64" fillId="7" borderId="15" xfId="99" applyNumberFormat="1" applyFont="1" applyFill="1" applyBorder="1" applyAlignment="1">
      <alignment horizontal="center"/>
    </xf>
    <xf numFmtId="0" fontId="4" fillId="9" borderId="0" xfId="99" applyFont="1"/>
    <xf numFmtId="167" fontId="29" fillId="37" borderId="6" xfId="99" quotePrefix="1" applyNumberFormat="1" applyFont="1" applyFill="1" applyBorder="1" applyAlignment="1">
      <alignment horizontal="center" vertical="center" wrapText="1"/>
    </xf>
    <xf numFmtId="49" fontId="29" fillId="37" borderId="6" xfId="99" applyNumberFormat="1" applyFont="1" applyFill="1" applyBorder="1" applyAlignment="1">
      <alignment horizontal="center" vertical="center" wrapText="1"/>
    </xf>
    <xf numFmtId="166" fontId="64" fillId="7" borderId="6" xfId="99" applyNumberFormat="1" applyFont="1" applyFill="1" applyBorder="1" applyAlignment="1">
      <alignment horizontal="center"/>
    </xf>
    <xf numFmtId="166" fontId="5" fillId="7" borderId="6" xfId="99" applyNumberFormat="1" applyFont="1" applyFill="1" applyBorder="1" applyAlignment="1">
      <alignment horizontal="left"/>
    </xf>
    <xf numFmtId="167" fontId="42" fillId="39" borderId="7" xfId="99" quotePrefix="1" applyNumberFormat="1" applyFont="1" applyFill="1" applyBorder="1" applyAlignment="1">
      <alignment horizontal="left" vertical="center" wrapText="1"/>
    </xf>
    <xf numFmtId="0" fontId="37" fillId="39" borderId="8" xfId="99" applyFont="1" applyFill="1" applyBorder="1"/>
    <xf numFmtId="0" fontId="37" fillId="39" borderId="15" xfId="99" applyFont="1" applyFill="1" applyBorder="1"/>
    <xf numFmtId="49" fontId="9" fillId="39" borderId="6" xfId="98" applyNumberFormat="1" applyFont="1" applyFill="1" applyBorder="1"/>
    <xf numFmtId="49" fontId="3" fillId="39" borderId="6" xfId="98" applyNumberFormat="1" applyFont="1" applyFill="1" applyBorder="1" applyAlignment="1">
      <alignment horizontal="center"/>
    </xf>
    <xf numFmtId="49" fontId="9" fillId="40" borderId="6" xfId="98" applyNumberFormat="1" applyFont="1" applyFill="1" applyBorder="1" applyAlignment="1">
      <alignment horizontal="left" indent="1"/>
    </xf>
    <xf numFmtId="49" fontId="9" fillId="36" borderId="6" xfId="98" applyNumberFormat="1" applyFont="1" applyFill="1" applyBorder="1"/>
    <xf numFmtId="49" fontId="9" fillId="36" borderId="7" xfId="98" applyNumberFormat="1" applyFont="1" applyFill="1" applyBorder="1"/>
    <xf numFmtId="2" fontId="29" fillId="37" borderId="6" xfId="99" applyNumberFormat="1" applyFont="1" applyFill="1" applyBorder="1" applyAlignment="1">
      <alignment horizontal="center" vertical="center" wrapText="1"/>
    </xf>
    <xf numFmtId="166" fontId="9" fillId="37" borderId="6" xfId="99" applyNumberFormat="1" applyFont="1" applyFill="1" applyBorder="1" applyAlignment="1">
      <alignment horizontal="left"/>
    </xf>
    <xf numFmtId="0" fontId="9" fillId="37" borderId="6" xfId="99" applyFont="1" applyFill="1" applyBorder="1"/>
    <xf numFmtId="2" fontId="9" fillId="37" borderId="6" xfId="61" applyNumberFormat="1" applyFont="1" applyFill="1" applyBorder="1" applyAlignment="1">
      <alignment horizontal="center"/>
    </xf>
    <xf numFmtId="43" fontId="64" fillId="7" borderId="6" xfId="61" applyFont="1" applyFill="1" applyBorder="1" applyAlignment="1">
      <alignment horizontal="left" indent="1"/>
    </xf>
    <xf numFmtId="49" fontId="9" fillId="37" borderId="6" xfId="99" applyNumberFormat="1" applyFont="1" applyFill="1" applyBorder="1" applyAlignment="1">
      <alignment horizontal="left" indent="1"/>
    </xf>
    <xf numFmtId="166" fontId="5" fillId="40" borderId="6" xfId="99" applyNumberFormat="1" applyFont="1" applyFill="1" applyBorder="1" applyAlignment="1">
      <alignment horizontal="left" indent="1"/>
    </xf>
    <xf numFmtId="49" fontId="9" fillId="31" borderId="6" xfId="99" applyNumberFormat="1" applyFont="1" applyFill="1" applyBorder="1" applyAlignment="1">
      <alignment horizontal="left" indent="1"/>
    </xf>
    <xf numFmtId="43" fontId="5" fillId="7" borderId="6" xfId="61" applyFont="1" applyFill="1" applyBorder="1" applyAlignment="1">
      <alignment horizontal="left" indent="1"/>
    </xf>
    <xf numFmtId="49" fontId="9" fillId="37" borderId="6" xfId="99" applyNumberFormat="1" applyFont="1" applyFill="1" applyBorder="1" applyAlignment="1">
      <alignment horizontal="left" wrapText="1" indent="1"/>
    </xf>
    <xf numFmtId="166" fontId="5" fillId="39" borderId="7" xfId="99" applyNumberFormat="1" applyFont="1" applyFill="1" applyBorder="1" applyAlignment="1">
      <alignment horizontal="left" indent="1"/>
    </xf>
    <xf numFmtId="0" fontId="3" fillId="39" borderId="8" xfId="99" applyFont="1" applyFill="1" applyBorder="1"/>
    <xf numFmtId="2" fontId="5" fillId="39" borderId="8" xfId="61" applyNumberFormat="1" applyFont="1" applyFill="1" applyBorder="1" applyAlignment="1">
      <alignment horizontal="center"/>
    </xf>
    <xf numFmtId="2" fontId="5" fillId="39" borderId="15" xfId="61" applyNumberFormat="1" applyFont="1" applyFill="1" applyBorder="1" applyAlignment="1">
      <alignment horizontal="center"/>
    </xf>
    <xf numFmtId="43" fontId="64" fillId="7" borderId="6" xfId="61" applyFont="1" applyFill="1" applyBorder="1" applyAlignment="1">
      <alignment horizontal="right" indent="1"/>
    </xf>
    <xf numFmtId="49" fontId="9" fillId="37" borderId="6" xfId="102" applyNumberFormat="1" applyFont="1" applyFill="1" applyBorder="1" applyAlignment="1">
      <alignment horizontal="left" vertical="center" wrapText="1" indent="1"/>
    </xf>
    <xf numFmtId="166" fontId="5" fillId="40" borderId="6" xfId="99" applyNumberFormat="1" applyFont="1" applyFill="1" applyBorder="1" applyAlignment="1">
      <alignment horizontal="left"/>
    </xf>
    <xf numFmtId="166" fontId="5" fillId="39" borderId="7" xfId="99" applyNumberFormat="1" applyFont="1" applyFill="1" applyBorder="1" applyAlignment="1">
      <alignment horizontal="left"/>
    </xf>
    <xf numFmtId="49" fontId="29" fillId="37" borderId="7" xfId="99" applyNumberFormat="1" applyFont="1" applyFill="1" applyBorder="1" applyAlignment="1">
      <alignment horizontal="center" vertical="center" wrapText="1"/>
    </xf>
    <xf numFmtId="167" fontId="9" fillId="37" borderId="6" xfId="99" quotePrefix="1" applyNumberFormat="1" applyFont="1" applyFill="1" applyBorder="1" applyAlignment="1">
      <alignment horizontal="right" vertical="center" wrapText="1"/>
    </xf>
    <xf numFmtId="49" fontId="29" fillId="37" borderId="8" xfId="99" applyNumberFormat="1" applyFont="1" applyFill="1" applyBorder="1" applyAlignment="1">
      <alignment horizontal="center" vertical="center" wrapText="1"/>
    </xf>
    <xf numFmtId="49" fontId="29" fillId="37" borderId="6" xfId="101" applyNumberFormat="1" applyFont="1" applyFill="1" applyBorder="1" applyAlignment="1">
      <alignment horizontal="center" vertical="center" wrapText="1"/>
    </xf>
    <xf numFmtId="164" fontId="29" fillId="37" borderId="6" xfId="101" applyNumberFormat="1" applyFont="1" applyFill="1" applyBorder="1" applyAlignment="1">
      <alignment horizontal="right" vertical="center" wrapText="1"/>
    </xf>
    <xf numFmtId="49" fontId="29" fillId="37" borderId="6" xfId="101" applyNumberFormat="1" applyFont="1" applyFill="1" applyBorder="1" applyAlignment="1">
      <alignment horizontal="center"/>
    </xf>
    <xf numFmtId="166" fontId="9" fillId="37" borderId="25" xfId="61" applyNumberFormat="1" applyFont="1" applyFill="1" applyBorder="1" applyAlignment="1">
      <alignment horizontal="right" vertical="center"/>
    </xf>
    <xf numFmtId="0" fontId="64" fillId="7" borderId="6" xfId="101" applyNumberFormat="1" applyFont="1" applyFill="1" applyBorder="1" applyAlignment="1">
      <alignment horizontal="left" indent="1"/>
    </xf>
    <xf numFmtId="10" fontId="64" fillId="7" borderId="6" xfId="101" applyNumberFormat="1" applyFont="1" applyFill="1" applyBorder="1" applyAlignment="1">
      <alignment horizontal="right"/>
    </xf>
    <xf numFmtId="49" fontId="3" fillId="13" borderId="6" xfId="101" applyNumberFormat="1" applyFont="1" applyFill="1" applyBorder="1" applyAlignment="1">
      <alignment horizontal="right"/>
    </xf>
    <xf numFmtId="49" fontId="29" fillId="37" borderId="6" xfId="101" applyNumberFormat="1" applyFont="1" applyFill="1" applyBorder="1" applyAlignment="1">
      <alignment horizontal="right" vertical="center" wrapText="1"/>
    </xf>
    <xf numFmtId="49" fontId="29" fillId="37" borderId="25" xfId="101" applyNumberFormat="1" applyFont="1" applyFill="1" applyBorder="1" applyAlignment="1">
      <alignment horizontal="center"/>
    </xf>
    <xf numFmtId="10" fontId="64" fillId="7" borderId="6" xfId="101" applyNumberFormat="1" applyFont="1" applyFill="1" applyBorder="1" applyAlignment="1"/>
    <xf numFmtId="43" fontId="5" fillId="13" borderId="6" xfId="61" applyFont="1" applyFill="1" applyBorder="1" applyAlignment="1"/>
    <xf numFmtId="0" fontId="64" fillId="7" borderId="6" xfId="61" applyNumberFormat="1" applyFont="1" applyFill="1" applyBorder="1" applyAlignment="1">
      <alignment horizontal="left" indent="1"/>
    </xf>
    <xf numFmtId="41" fontId="9" fillId="37" borderId="7" xfId="99" applyNumberFormat="1" applyFont="1" applyFill="1" applyBorder="1" applyAlignment="1">
      <alignment horizontal="left" indent="1"/>
    </xf>
    <xf numFmtId="43" fontId="31" fillId="13" borderId="6" xfId="61" applyFont="1" applyFill="1" applyBorder="1" applyAlignment="1"/>
    <xf numFmtId="0" fontId="9" fillId="40" borderId="6" xfId="99" applyNumberFormat="1" applyFont="1" applyFill="1" applyBorder="1" applyAlignment="1">
      <alignment horizontal="left" indent="1"/>
    </xf>
    <xf numFmtId="166" fontId="70" fillId="39" borderId="7" xfId="99" applyNumberFormat="1" applyFont="1" applyFill="1" applyBorder="1" applyAlignment="1">
      <alignment horizontal="left" indent="1"/>
    </xf>
    <xf numFmtId="41" fontId="71" fillId="39" borderId="8" xfId="99" applyNumberFormat="1" applyFont="1" applyFill="1" applyBorder="1"/>
    <xf numFmtId="167" fontId="29" fillId="37" borderId="7" xfId="99" quotePrefix="1" applyNumberFormat="1" applyFont="1" applyFill="1" applyBorder="1" applyAlignment="1">
      <alignment horizontal="center" vertical="center" wrapText="1"/>
    </xf>
    <xf numFmtId="164" fontId="29" fillId="37" borderId="6" xfId="101" applyNumberFormat="1" applyFont="1" applyFill="1" applyBorder="1" applyAlignment="1">
      <alignment horizontal="center" vertical="center" wrapText="1"/>
    </xf>
    <xf numFmtId="49" fontId="9" fillId="37" borderId="25" xfId="101" applyNumberFormat="1" applyFont="1" applyFill="1" applyBorder="1" applyAlignment="1">
      <alignment horizontal="center"/>
    </xf>
    <xf numFmtId="2" fontId="9" fillId="37" borderId="6" xfId="61" applyNumberFormat="1" applyFont="1" applyFill="1" applyBorder="1" applyAlignment="1">
      <alignment horizontal="center" wrapText="1"/>
    </xf>
    <xf numFmtId="168" fontId="72" fillId="7" borderId="6" xfId="101" applyNumberFormat="1" applyFont="1" applyFill="1" applyBorder="1" applyAlignment="1">
      <alignment horizontal="left" indent="1"/>
    </xf>
    <xf numFmtId="168" fontId="5" fillId="35" borderId="6" xfId="101" applyNumberFormat="1" applyFont="1" applyFill="1" applyBorder="1" applyAlignment="1">
      <alignment horizontal="left" indent="1"/>
    </xf>
    <xf numFmtId="168" fontId="72" fillId="7" borderId="6" xfId="101" applyNumberFormat="1" applyFont="1" applyFill="1" applyBorder="1"/>
    <xf numFmtId="168" fontId="5" fillId="7" borderId="6" xfId="101" applyNumberFormat="1" applyFont="1" applyFill="1" applyBorder="1" applyAlignment="1">
      <alignment horizontal="left" indent="1"/>
    </xf>
    <xf numFmtId="167" fontId="29" fillId="37" borderId="6" xfId="103" applyNumberFormat="1" applyFont="1" applyFill="1" applyBorder="1" applyAlignment="1">
      <alignment horizontal="center" vertical="center" wrapText="1"/>
    </xf>
    <xf numFmtId="49" fontId="29" fillId="37" borderId="6" xfId="103" applyNumberFormat="1" applyFont="1" applyFill="1" applyBorder="1" applyAlignment="1">
      <alignment horizontal="center" vertical="center" wrapText="1"/>
    </xf>
    <xf numFmtId="49" fontId="29" fillId="37" borderId="26" xfId="103" applyNumberFormat="1" applyFont="1" applyFill="1" applyBorder="1" applyAlignment="1">
      <alignment horizontal="center" vertical="center" wrapText="1"/>
    </xf>
    <xf numFmtId="166" fontId="62" fillId="37" borderId="6" xfId="103" applyNumberFormat="1" applyFont="1" applyFill="1" applyBorder="1" applyAlignment="1">
      <alignment horizontal="left"/>
    </xf>
    <xf numFmtId="166" fontId="64" fillId="7" borderId="26" xfId="103" applyNumberFormat="1" applyFont="1" applyFill="1" applyBorder="1" applyAlignment="1">
      <alignment vertical="top"/>
    </xf>
    <xf numFmtId="49" fontId="29" fillId="37" borderId="6" xfId="103" applyNumberFormat="1" applyFont="1" applyFill="1" applyBorder="1" applyAlignment="1">
      <alignment horizontal="left" vertical="center" wrapText="1"/>
    </xf>
    <xf numFmtId="167" fontId="9" fillId="37" borderId="6" xfId="0" applyNumberFormat="1" applyFont="1" applyFill="1" applyBorder="1" applyAlignment="1">
      <alignment horizontal="left" vertical="center" wrapText="1" indent="1"/>
    </xf>
    <xf numFmtId="49" fontId="29" fillId="37" borderId="6" xfId="103" applyNumberFormat="1" applyFont="1" applyFill="1" applyBorder="1" applyAlignment="1">
      <alignment horizontal="left" vertical="center" wrapText="1" indent="1"/>
    </xf>
    <xf numFmtId="49" fontId="9" fillId="37" borderId="6" xfId="103" applyNumberFormat="1" applyFont="1" applyFill="1" applyBorder="1" applyAlignment="1">
      <alignment horizontal="left" vertical="center" wrapText="1" indent="1"/>
    </xf>
    <xf numFmtId="166" fontId="3" fillId="9" borderId="0" xfId="99" applyNumberFormat="1" applyFont="1" applyBorder="1" applyAlignment="1">
      <alignment horizontal="left"/>
    </xf>
    <xf numFmtId="164" fontId="5" fillId="9" borderId="0" xfId="99" applyNumberFormat="1" applyFont="1" applyBorder="1" applyAlignment="1">
      <alignment horizontal="center"/>
    </xf>
    <xf numFmtId="167" fontId="9" fillId="37" borderId="6" xfId="99" quotePrefix="1" applyNumberFormat="1" applyFont="1" applyFill="1" applyBorder="1" applyAlignment="1">
      <alignment vertical="center" wrapText="1"/>
    </xf>
    <xf numFmtId="14" fontId="64" fillId="7" borderId="15" xfId="99" applyNumberFormat="1" applyFont="1" applyFill="1" applyBorder="1" applyAlignment="1">
      <alignment horizontal="center"/>
    </xf>
    <xf numFmtId="167" fontId="5" fillId="39" borderId="15" xfId="0" applyNumberFormat="1" applyFont="1" applyFill="1" applyBorder="1" applyAlignment="1">
      <alignment horizontal="left" vertical="center" wrapText="1" indent="1"/>
    </xf>
    <xf numFmtId="167" fontId="5" fillId="39" borderId="8" xfId="0" applyNumberFormat="1" applyFont="1" applyFill="1" applyBorder="1" applyAlignment="1">
      <alignment horizontal="left" vertical="center" wrapText="1" indent="1"/>
    </xf>
    <xf numFmtId="49" fontId="43" fillId="37" borderId="0" xfId="103" applyNumberFormat="1" applyFont="1" applyFill="1" applyBorder="1" applyAlignment="1">
      <alignment horizontal="center" vertical="center" wrapText="1"/>
    </xf>
    <xf numFmtId="0" fontId="3" fillId="9" borderId="0" xfId="99" applyFont="1"/>
    <xf numFmtId="0" fontId="5" fillId="9" borderId="0" xfId="99" applyFont="1"/>
    <xf numFmtId="49" fontId="3" fillId="39" borderId="8" xfId="101" applyNumberFormat="1" applyFont="1" applyFill="1" applyBorder="1" applyAlignment="1">
      <alignment horizontal="center" vertical="center" wrapText="1"/>
    </xf>
    <xf numFmtId="49" fontId="3" fillId="39" borderId="15" xfId="101" applyNumberFormat="1" applyFont="1" applyFill="1" applyBorder="1" applyAlignment="1">
      <alignment horizontal="center" vertical="center" wrapText="1"/>
    </xf>
    <xf numFmtId="49" fontId="9" fillId="37" borderId="6" xfId="101" applyNumberFormat="1" applyFont="1" applyFill="1" applyBorder="1" applyAlignment="1">
      <alignment horizontal="left" vertical="center" wrapText="1" indent="1"/>
    </xf>
    <xf numFmtId="43" fontId="33" fillId="35" borderId="0" xfId="61" applyFont="1" applyFill="1" applyBorder="1" applyAlignment="1" applyProtection="1">
      <alignment horizontal="right"/>
      <protection locked="0"/>
    </xf>
    <xf numFmtId="49" fontId="3" fillId="39" borderId="7" xfId="101" applyNumberFormat="1" applyFont="1" applyFill="1" applyBorder="1" applyAlignment="1">
      <alignment horizontal="left" vertical="center" wrapText="1"/>
    </xf>
    <xf numFmtId="168" fontId="5" fillId="35" borderId="6" xfId="101" applyNumberFormat="1" applyFont="1" applyFill="1" applyBorder="1"/>
    <xf numFmtId="1" fontId="0" fillId="0" borderId="0" xfId="0" applyAlignment="1">
      <alignment vertical="top"/>
    </xf>
    <xf numFmtId="10" fontId="5" fillId="40" borderId="6" xfId="101" applyNumberFormat="1" applyFont="1" applyFill="1" applyBorder="1" applyAlignment="1">
      <alignment horizontal="right"/>
    </xf>
    <xf numFmtId="49" fontId="3" fillId="39" borderId="7" xfId="103" applyNumberFormat="1" applyFont="1" applyFill="1" applyBorder="1" applyAlignment="1">
      <alignment horizontal="left" vertical="center"/>
    </xf>
    <xf numFmtId="1" fontId="0" fillId="0" borderId="0" xfId="0" applyAlignment="1"/>
    <xf numFmtId="3" fontId="64" fillId="7" borderId="6" xfId="99" applyNumberFormat="1" applyFont="1" applyFill="1" applyBorder="1" applyAlignment="1">
      <alignment horizontal="right" indent="1"/>
    </xf>
    <xf numFmtId="0" fontId="2" fillId="0" borderId="0" xfId="99" applyFont="1" applyFill="1"/>
    <xf numFmtId="0" fontId="28" fillId="9" borderId="0" xfId="97" applyFont="1" applyFill="1"/>
    <xf numFmtId="0" fontId="36" fillId="35" borderId="0" xfId="99" applyFont="1" applyFill="1"/>
    <xf numFmtId="0" fontId="37" fillId="35" borderId="0" xfId="99" applyFont="1" applyFill="1"/>
    <xf numFmtId="14" fontId="36" fillId="35" borderId="0" xfId="99" applyNumberFormat="1" applyFont="1" applyFill="1"/>
    <xf numFmtId="14" fontId="36" fillId="35" borderId="0" xfId="99" applyNumberFormat="1" applyFont="1" applyFill="1" applyAlignment="1">
      <alignment horizontal="left"/>
    </xf>
    <xf numFmtId="0" fontId="64" fillId="9" borderId="0" xfId="99" applyFont="1"/>
    <xf numFmtId="172" fontId="72" fillId="7" borderId="6" xfId="101" applyNumberFormat="1" applyFont="1" applyFill="1" applyBorder="1"/>
    <xf numFmtId="0" fontId="64" fillId="7" borderId="6" xfId="101" applyNumberFormat="1" applyFont="1" applyFill="1" applyBorder="1"/>
    <xf numFmtId="172" fontId="64" fillId="7" borderId="6" xfId="101" applyNumberFormat="1" applyFont="1" applyFill="1" applyBorder="1"/>
    <xf numFmtId="0" fontId="73" fillId="9" borderId="0" xfId="98" applyFont="1"/>
    <xf numFmtId="0" fontId="64" fillId="9" borderId="0" xfId="98" applyFont="1"/>
    <xf numFmtId="1" fontId="48" fillId="0" borderId="0" xfId="93" applyAlignment="1">
      <alignment vertical="top"/>
    </xf>
    <xf numFmtId="1" fontId="0" fillId="37" borderId="0" xfId="0" applyFill="1" applyAlignment="1">
      <alignment horizontal="center" vertical="center" wrapText="1"/>
    </xf>
    <xf numFmtId="1" fontId="74" fillId="0" borderId="0" xfId="93" applyFont="1" applyFill="1" applyBorder="1"/>
    <xf numFmtId="1" fontId="48" fillId="0" borderId="0" xfId="93" applyFill="1" applyBorder="1" applyAlignment="1">
      <alignment vertical="top"/>
    </xf>
    <xf numFmtId="1" fontId="0" fillId="0" borderId="0" xfId="0" applyFill="1" applyBorder="1" applyAlignment="1"/>
    <xf numFmtId="1" fontId="0" fillId="0" borderId="0" xfId="0" applyFill="1" applyBorder="1"/>
    <xf numFmtId="1" fontId="75" fillId="0" borderId="0" xfId="93" applyFont="1" applyFill="1" applyBorder="1" applyAlignment="1">
      <alignment horizontal="center" vertical="center" wrapText="1"/>
    </xf>
    <xf numFmtId="1" fontId="0" fillId="0" borderId="0" xfId="0" applyFill="1" applyBorder="1" applyAlignment="1">
      <alignment vertical="top"/>
    </xf>
    <xf numFmtId="1" fontId="0" fillId="0" borderId="0" xfId="0" applyFill="1" applyBorder="1" applyAlignment="1">
      <alignment horizontal="center" vertical="center"/>
    </xf>
    <xf numFmtId="1" fontId="0" fillId="0" borderId="0" xfId="0" applyFill="1" applyBorder="1" applyAlignment="1">
      <alignment vertical="center"/>
    </xf>
    <xf numFmtId="1" fontId="0" fillId="0" borderId="0" xfId="0" applyFill="1" applyBorder="1" applyAlignment="1">
      <alignment vertical="center" wrapText="1"/>
    </xf>
    <xf numFmtId="1" fontId="0" fillId="0" borderId="0" xfId="0" applyFill="1" applyBorder="1" applyAlignment="1">
      <alignment vertical="top" wrapText="1"/>
    </xf>
    <xf numFmtId="49" fontId="3" fillId="39" borderId="8" xfId="101" applyNumberFormat="1" applyFont="1" applyFill="1" applyBorder="1" applyAlignment="1">
      <alignment horizontal="center" vertical="center" wrapText="1"/>
    </xf>
    <xf numFmtId="49" fontId="3" fillId="39" borderId="8" xfId="101" applyNumberFormat="1" applyFont="1" applyFill="1" applyBorder="1" applyAlignment="1">
      <alignment horizontal="center" vertical="center" wrapText="1"/>
    </xf>
    <xf numFmtId="0" fontId="76" fillId="9" borderId="0" xfId="96" applyFont="1"/>
    <xf numFmtId="164" fontId="5" fillId="13" borderId="6" xfId="59" applyNumberFormat="1" applyFont="1" applyFill="1" applyBorder="1" applyAlignment="1">
      <alignment horizontal="right"/>
    </xf>
    <xf numFmtId="164" fontId="64" fillId="7" borderId="6" xfId="59" applyNumberFormat="1" applyFont="1" applyFill="1" applyBorder="1" applyAlignment="1">
      <alignment horizontal="right"/>
    </xf>
    <xf numFmtId="0" fontId="76" fillId="9" borderId="0" xfId="98" applyFont="1"/>
    <xf numFmtId="164" fontId="5" fillId="13" borderId="6" xfId="61" applyNumberFormat="1" applyFont="1" applyFill="1" applyBorder="1" applyAlignment="1">
      <alignment horizontal="right"/>
    </xf>
    <xf numFmtId="164" fontId="64" fillId="7" borderId="6" xfId="61" applyNumberFormat="1" applyFont="1" applyFill="1" applyBorder="1" applyAlignment="1">
      <alignment horizontal="right"/>
    </xf>
    <xf numFmtId="164" fontId="3" fillId="13" borderId="6" xfId="61" applyNumberFormat="1" applyFont="1" applyFill="1" applyBorder="1" applyAlignment="1">
      <alignment horizontal="right"/>
    </xf>
    <xf numFmtId="164" fontId="5" fillId="39" borderId="8" xfId="61" applyNumberFormat="1" applyFont="1" applyFill="1" applyBorder="1" applyAlignment="1">
      <alignment horizontal="center"/>
    </xf>
    <xf numFmtId="164" fontId="5" fillId="39" borderId="15" xfId="61" applyNumberFormat="1" applyFont="1" applyFill="1" applyBorder="1" applyAlignment="1">
      <alignment horizontal="center"/>
    </xf>
    <xf numFmtId="164" fontId="64" fillId="7" borderId="15" xfId="99" applyNumberFormat="1" applyFont="1" applyFill="1" applyBorder="1" applyAlignment="1">
      <alignment horizontal="right" indent="1"/>
    </xf>
    <xf numFmtId="164" fontId="64" fillId="7" borderId="15" xfId="99" applyNumberFormat="1" applyFont="1" applyFill="1" applyBorder="1" applyAlignment="1">
      <alignment horizontal="right"/>
    </xf>
    <xf numFmtId="164" fontId="5" fillId="39" borderId="8" xfId="0" applyNumberFormat="1" applyFont="1" applyFill="1" applyBorder="1" applyAlignment="1">
      <alignment horizontal="left" vertical="center" wrapText="1" indent="1"/>
    </xf>
    <xf numFmtId="164" fontId="5" fillId="39" borderId="15" xfId="0" applyNumberFormat="1" applyFont="1" applyFill="1" applyBorder="1" applyAlignment="1">
      <alignment horizontal="left" vertical="center" wrapText="1" indent="1"/>
    </xf>
    <xf numFmtId="0" fontId="9" fillId="41" borderId="6" xfId="101" applyFont="1" applyFill="1" applyBorder="1" applyAlignment="1">
      <alignment horizontal="left" vertical="center" wrapText="1" indent="1"/>
    </xf>
    <xf numFmtId="0" fontId="4" fillId="0" borderId="0" xfId="100" applyFont="1" applyFill="1" applyAlignment="1">
      <alignment horizontal="left" vertical="center"/>
    </xf>
    <xf numFmtId="0" fontId="32" fillId="9" borderId="0" xfId="99" applyFont="1"/>
    <xf numFmtId="49" fontId="29" fillId="40" borderId="6" xfId="101" applyNumberFormat="1" applyFont="1" applyFill="1" applyBorder="1" applyAlignment="1">
      <alignment horizontal="left" vertical="center" wrapText="1"/>
    </xf>
    <xf numFmtId="49" fontId="77" fillId="42" borderId="6" xfId="101" applyNumberFormat="1" applyFont="1" applyFill="1" applyBorder="1" applyAlignment="1">
      <alignment horizontal="center" vertical="center" wrapText="1"/>
    </xf>
    <xf numFmtId="0" fontId="41" fillId="0" borderId="6" xfId="0" applyNumberFormat="1" applyFont="1" applyBorder="1" applyAlignment="1" applyProtection="1">
      <alignment horizontal="center" wrapText="1"/>
      <protection locked="0"/>
    </xf>
    <xf numFmtId="49" fontId="78" fillId="43" borderId="25" xfId="101" applyNumberFormat="1" applyFont="1" applyFill="1" applyBorder="1" applyAlignment="1">
      <alignment horizontal="center" vertical="center" wrapText="1"/>
    </xf>
    <xf numFmtId="49" fontId="78" fillId="43" borderId="27" xfId="101" applyNumberFormat="1" applyFont="1" applyFill="1" applyBorder="1" applyAlignment="1">
      <alignment horizontal="center" vertical="center" wrapText="1"/>
    </xf>
    <xf numFmtId="49" fontId="78" fillId="43" borderId="19" xfId="101" applyNumberFormat="1" applyFont="1" applyFill="1" applyBorder="1" applyAlignment="1">
      <alignment horizontal="center" vertical="top" wrapText="1"/>
    </xf>
    <xf numFmtId="49" fontId="77" fillId="44" borderId="6" xfId="101" applyNumberFormat="1" applyFont="1" applyFill="1" applyBorder="1" applyAlignment="1">
      <alignment horizontal="center" vertical="center" wrapText="1"/>
    </xf>
    <xf numFmtId="164" fontId="31" fillId="13" borderId="6" xfId="61" applyNumberFormat="1" applyFont="1" applyFill="1" applyBorder="1" applyAlignment="1"/>
    <xf numFmtId="164" fontId="3" fillId="39" borderId="8" xfId="101" applyNumberFormat="1" applyFont="1" applyFill="1" applyBorder="1" applyAlignment="1">
      <alignment horizontal="center" vertical="center" wrapText="1"/>
    </xf>
    <xf numFmtId="164" fontId="30" fillId="13" borderId="6" xfId="61" applyNumberFormat="1" applyFont="1" applyFill="1" applyBorder="1" applyAlignment="1"/>
    <xf numFmtId="164" fontId="3" fillId="39" borderId="15" xfId="101" applyNumberFormat="1" applyFont="1" applyFill="1" applyBorder="1" applyAlignment="1">
      <alignment horizontal="center" vertical="center" wrapText="1"/>
    </xf>
    <xf numFmtId="164" fontId="7" fillId="35" borderId="0" xfId="61" applyNumberFormat="1" applyFont="1" applyFill="1" applyBorder="1" applyAlignment="1" applyProtection="1">
      <alignment horizontal="right"/>
      <protection locked="0"/>
    </xf>
    <xf numFmtId="164" fontId="5" fillId="7" borderId="6" xfId="61" applyNumberFormat="1" applyFont="1" applyFill="1" applyBorder="1" applyAlignment="1">
      <alignment horizontal="right"/>
    </xf>
    <xf numFmtId="0" fontId="33" fillId="35" borderId="0" xfId="61" applyNumberFormat="1" applyFont="1" applyFill="1" applyBorder="1" applyAlignment="1" applyProtection="1">
      <alignment horizontal="right"/>
      <protection locked="0"/>
    </xf>
    <xf numFmtId="0" fontId="33" fillId="35" borderId="28" xfId="61" applyNumberFormat="1" applyFont="1" applyFill="1" applyBorder="1" applyAlignment="1" applyProtection="1">
      <alignment horizontal="right"/>
      <protection locked="0"/>
    </xf>
    <xf numFmtId="0" fontId="7" fillId="35" borderId="0" xfId="61" applyNumberFormat="1" applyFont="1" applyFill="1" applyBorder="1" applyAlignment="1" applyProtection="1">
      <alignment horizontal="right"/>
      <protection locked="0"/>
    </xf>
    <xf numFmtId="0" fontId="7" fillId="35" borderId="28" xfId="61" applyNumberFormat="1" applyFont="1" applyFill="1" applyBorder="1" applyAlignment="1" applyProtection="1">
      <alignment horizontal="right"/>
      <protection locked="0"/>
    </xf>
    <xf numFmtId="164" fontId="9" fillId="36" borderId="19" xfId="98" applyNumberFormat="1" applyFont="1" applyFill="1" applyBorder="1"/>
    <xf numFmtId="164" fontId="9" fillId="39" borderId="19" xfId="98" applyNumberFormat="1" applyFont="1" applyFill="1" applyBorder="1"/>
    <xf numFmtId="164" fontId="64" fillId="7" borderId="6" xfId="101" applyNumberFormat="1" applyFont="1" applyFill="1" applyBorder="1" applyAlignment="1">
      <alignment horizontal="right"/>
    </xf>
    <xf numFmtId="164" fontId="64" fillId="7" borderId="6" xfId="101" applyNumberFormat="1" applyFont="1" applyFill="1" applyBorder="1" applyAlignment="1"/>
    <xf numFmtId="164" fontId="5" fillId="36" borderId="6" xfId="101" applyNumberFormat="1" applyFont="1" applyFill="1" applyBorder="1" applyAlignment="1"/>
    <xf numFmtId="164" fontId="5" fillId="13" borderId="6" xfId="61" applyNumberFormat="1" applyFont="1" applyFill="1" applyBorder="1" applyAlignment="1"/>
    <xf numFmtId="164" fontId="64" fillId="7" borderId="6" xfId="61" applyNumberFormat="1" applyFont="1" applyFill="1" applyBorder="1" applyAlignment="1"/>
    <xf numFmtId="164" fontId="70" fillId="39" borderId="15" xfId="61" applyNumberFormat="1" applyFont="1" applyFill="1" applyBorder="1" applyAlignment="1">
      <alignment horizontal="center" vertical="center"/>
    </xf>
    <xf numFmtId="164" fontId="64" fillId="7" borderId="6" xfId="61" applyNumberFormat="1" applyFont="1" applyFill="1" applyBorder="1"/>
    <xf numFmtId="0" fontId="72" fillId="7" borderId="6" xfId="101" applyNumberFormat="1" applyFont="1" applyFill="1" applyBorder="1" applyAlignment="1">
      <alignment horizontal="left" wrapText="1" indent="1"/>
    </xf>
    <xf numFmtId="0" fontId="5" fillId="7" borderId="6" xfId="101" applyNumberFormat="1" applyFont="1" applyFill="1" applyBorder="1" applyAlignment="1">
      <alignment horizontal="left" wrapText="1"/>
    </xf>
    <xf numFmtId="164" fontId="64" fillId="7" borderId="6" xfId="101" applyNumberFormat="1" applyFont="1" applyFill="1" applyBorder="1"/>
    <xf numFmtId="1" fontId="5" fillId="0" borderId="0" xfId="93" applyFont="1" applyFill="1" applyBorder="1"/>
    <xf numFmtId="1" fontId="5" fillId="0" borderId="0" xfId="93" applyFont="1"/>
    <xf numFmtId="1" fontId="79" fillId="0" borderId="0" xfId="0" applyFont="1" applyFill="1" applyBorder="1" applyAlignment="1"/>
    <xf numFmtId="1" fontId="79" fillId="0" borderId="0" xfId="0" applyFont="1" applyAlignment="1"/>
    <xf numFmtId="166" fontId="70" fillId="39" borderId="6" xfId="61" applyNumberFormat="1" applyFont="1" applyFill="1" applyBorder="1" applyAlignment="1">
      <alignment horizontal="center" vertical="center"/>
    </xf>
    <xf numFmtId="41" fontId="62" fillId="37" borderId="7" xfId="99" applyNumberFormat="1" applyFont="1" applyFill="1" applyBorder="1" applyAlignment="1">
      <alignment horizontal="left" indent="1"/>
    </xf>
    <xf numFmtId="41" fontId="9" fillId="31" borderId="7" xfId="99" applyNumberFormat="1" applyFont="1" applyFill="1" applyBorder="1" applyAlignment="1">
      <alignment horizontal="left" indent="1"/>
    </xf>
    <xf numFmtId="164" fontId="70" fillId="39" borderId="6" xfId="61" applyNumberFormat="1" applyFont="1" applyFill="1" applyBorder="1" applyAlignment="1">
      <alignment horizontal="center" vertical="center"/>
    </xf>
    <xf numFmtId="1" fontId="33" fillId="34" borderId="0" xfId="0" applyFont="1" applyFill="1" applyAlignment="1">
      <alignment horizontal="left" indent="1"/>
    </xf>
    <xf numFmtId="0" fontId="45" fillId="34" borderId="0" xfId="0" applyNumberFormat="1" applyFont="1" applyFill="1"/>
    <xf numFmtId="0" fontId="33" fillId="34" borderId="0" xfId="0" applyNumberFormat="1" applyFont="1" applyFill="1"/>
    <xf numFmtId="1" fontId="80" fillId="34" borderId="0" xfId="0" applyFont="1" applyFill="1" applyAlignment="1">
      <alignment horizontal="left"/>
    </xf>
    <xf numFmtId="1" fontId="33" fillId="34" borderId="0" xfId="0" applyFont="1" applyFill="1" applyAlignment="1">
      <alignment horizontal="left"/>
    </xf>
    <xf numFmtId="1" fontId="37" fillId="0" borderId="36" xfId="93" applyFont="1" applyBorder="1" applyAlignment="1">
      <alignment horizontal="center" vertical="top"/>
    </xf>
    <xf numFmtId="14" fontId="0" fillId="0" borderId="0" xfId="0" applyNumberFormat="1" applyFont="1" applyAlignment="1">
      <alignment vertical="top"/>
    </xf>
    <xf numFmtId="1" fontId="0" fillId="0" borderId="0" xfId="0" applyFont="1" applyAlignment="1">
      <alignment horizontal="center" vertical="top"/>
    </xf>
    <xf numFmtId="0" fontId="0" fillId="0" borderId="0" xfId="0" applyNumberFormat="1" applyFont="1" applyAlignment="1">
      <alignment vertical="top"/>
    </xf>
    <xf numFmtId="0" fontId="0" fillId="0" borderId="0" xfId="0" applyNumberFormat="1" applyFont="1" applyAlignment="1">
      <alignment vertical="top" wrapText="1"/>
    </xf>
    <xf numFmtId="0" fontId="37" fillId="0" borderId="0" xfId="0" applyNumberFormat="1" applyFont="1" applyFill="1" applyAlignment="1">
      <alignment vertical="top" wrapText="1"/>
    </xf>
    <xf numFmtId="0" fontId="0" fillId="0" borderId="0" xfId="0" applyNumberFormat="1" applyFont="1" applyFill="1" applyAlignment="1">
      <alignment vertical="top" wrapText="1"/>
    </xf>
    <xf numFmtId="0" fontId="37" fillId="0" borderId="0" xfId="0" applyNumberFormat="1" applyFont="1" applyAlignment="1">
      <alignment vertical="top"/>
    </xf>
    <xf numFmtId="0" fontId="37" fillId="0" borderId="0" xfId="0" applyNumberFormat="1" applyFont="1" applyAlignment="1">
      <alignment vertical="top" wrapText="1"/>
    </xf>
    <xf numFmtId="0" fontId="37" fillId="0" borderId="36" xfId="0" applyNumberFormat="1" applyFont="1" applyBorder="1" applyAlignment="1">
      <alignment horizontal="left" vertical="top"/>
    </xf>
    <xf numFmtId="0" fontId="37" fillId="0" borderId="36" xfId="0" applyNumberFormat="1" applyFont="1" applyBorder="1" applyAlignment="1">
      <alignment horizontal="left" vertical="top" wrapText="1"/>
    </xf>
    <xf numFmtId="0" fontId="37" fillId="0" borderId="36" xfId="0" applyNumberFormat="1" applyFont="1" applyBorder="1" applyAlignment="1">
      <alignment vertical="top" wrapText="1"/>
    </xf>
    <xf numFmtId="0" fontId="0" fillId="0" borderId="0" xfId="0" applyNumberFormat="1" applyFont="1" applyAlignment="1">
      <alignment horizontal="left" vertical="top"/>
    </xf>
    <xf numFmtId="0" fontId="0" fillId="0" borderId="0" xfId="0" applyNumberFormat="1" applyFont="1" applyAlignment="1">
      <alignment horizontal="left" vertical="top" wrapText="1"/>
    </xf>
    <xf numFmtId="0" fontId="37" fillId="0" borderId="0" xfId="0" applyNumberFormat="1" applyFont="1" applyAlignment="1">
      <alignment horizontal="left" vertical="top"/>
    </xf>
    <xf numFmtId="0" fontId="37" fillId="0" borderId="36" xfId="93" applyNumberFormat="1" applyFont="1" applyBorder="1" applyAlignment="1">
      <alignment horizontal="left" vertical="top"/>
    </xf>
    <xf numFmtId="0" fontId="61" fillId="9" borderId="0" xfId="96" applyFont="1" applyAlignment="1">
      <alignment horizontal="left" indent="1"/>
    </xf>
    <xf numFmtId="0" fontId="61" fillId="9" borderId="0" xfId="96" applyFont="1"/>
    <xf numFmtId="0" fontId="81" fillId="9" borderId="0" xfId="96" applyFont="1"/>
    <xf numFmtId="167" fontId="62" fillId="37" borderId="6" xfId="98" quotePrefix="1" applyNumberFormat="1" applyFont="1" applyFill="1" applyBorder="1" applyAlignment="1">
      <alignment horizontal="left" vertical="center" wrapText="1" indent="1"/>
    </xf>
    <xf numFmtId="49" fontId="62" fillId="37" borderId="6" xfId="98" applyNumberFormat="1" applyFont="1" applyFill="1" applyBorder="1" applyAlignment="1">
      <alignment horizontal="left" indent="1"/>
    </xf>
    <xf numFmtId="49" fontId="62" fillId="37" borderId="6" xfId="99" applyNumberFormat="1" applyFont="1" applyFill="1" applyBorder="1" applyAlignment="1">
      <alignment horizontal="left" indent="1"/>
    </xf>
    <xf numFmtId="49" fontId="62" fillId="37" borderId="6" xfId="99" applyNumberFormat="1" applyFont="1" applyFill="1" applyBorder="1" applyAlignment="1">
      <alignment horizontal="left" wrapText="1" indent="1"/>
    </xf>
    <xf numFmtId="167" fontId="60" fillId="37" borderId="8" xfId="99" quotePrefix="1" applyNumberFormat="1" applyFont="1" applyFill="1" applyBorder="1" applyAlignment="1">
      <alignment horizontal="left" vertical="center" wrapText="1"/>
    </xf>
    <xf numFmtId="41" fontId="60" fillId="31" borderId="7" xfId="99" applyNumberFormat="1" applyFont="1" applyFill="1" applyBorder="1" applyAlignment="1">
      <alignment horizontal="left" vertical="center"/>
    </xf>
    <xf numFmtId="41" fontId="3" fillId="39" borderId="8" xfId="99" applyNumberFormat="1" applyFont="1" applyFill="1" applyBorder="1"/>
    <xf numFmtId="41" fontId="62" fillId="31" borderId="7" xfId="99" applyNumberFormat="1" applyFont="1" applyFill="1" applyBorder="1" applyAlignment="1">
      <alignment horizontal="left" indent="1"/>
    </xf>
    <xf numFmtId="41" fontId="60" fillId="31" borderId="7" xfId="99" applyNumberFormat="1" applyFont="1" applyFill="1" applyBorder="1" applyAlignment="1">
      <alignment horizontal="left"/>
    </xf>
    <xf numFmtId="41" fontId="9" fillId="31" borderId="7" xfId="99" applyNumberFormat="1" applyFont="1" applyFill="1" applyBorder="1" applyAlignment="1">
      <alignment horizontal="left"/>
    </xf>
    <xf numFmtId="1" fontId="62" fillId="0" borderId="0" xfId="0" applyFont="1"/>
    <xf numFmtId="166" fontId="62" fillId="37" borderId="25" xfId="61" applyNumberFormat="1" applyFont="1" applyFill="1" applyBorder="1" applyAlignment="1">
      <alignment horizontal="center" vertical="center"/>
    </xf>
    <xf numFmtId="2" fontId="62" fillId="37" borderId="25" xfId="59" applyNumberFormat="1" applyFont="1" applyFill="1" applyBorder="1" applyAlignment="1">
      <alignment horizontal="center" vertical="center"/>
    </xf>
    <xf numFmtId="1" fontId="62" fillId="37" borderId="25" xfId="59" applyNumberFormat="1" applyFont="1" applyFill="1" applyBorder="1" applyAlignment="1">
      <alignment horizontal="center" vertical="center"/>
    </xf>
    <xf numFmtId="1" fontId="82" fillId="0" borderId="0" xfId="0" applyFont="1"/>
    <xf numFmtId="49" fontId="60" fillId="45" borderId="27" xfId="101" applyNumberFormat="1" applyFont="1" applyFill="1" applyBorder="1" applyAlignment="1">
      <alignment horizontal="center" vertical="center" wrapText="1"/>
    </xf>
    <xf numFmtId="49" fontId="60" fillId="46" borderId="6" xfId="101" applyNumberFormat="1" applyFont="1" applyFill="1" applyBorder="1" applyAlignment="1">
      <alignment horizontal="center" vertical="center" wrapText="1"/>
    </xf>
    <xf numFmtId="49" fontId="60" fillId="46" borderId="27" xfId="101" applyNumberFormat="1" applyFont="1" applyFill="1" applyBorder="1" applyAlignment="1">
      <alignment horizontal="center" vertical="center" wrapText="1"/>
    </xf>
    <xf numFmtId="49" fontId="60" fillId="42" borderId="27" xfId="101" applyNumberFormat="1" applyFont="1" applyFill="1" applyBorder="1" applyAlignment="1">
      <alignment horizontal="center" vertical="center" wrapText="1"/>
    </xf>
    <xf numFmtId="49" fontId="60" fillId="44" borderId="27" xfId="101" applyNumberFormat="1" applyFont="1" applyFill="1" applyBorder="1" applyAlignment="1">
      <alignment horizontal="center" vertical="center" wrapText="1"/>
    </xf>
    <xf numFmtId="49" fontId="60" fillId="46" borderId="8" xfId="101" applyNumberFormat="1" applyFont="1" applyFill="1" applyBorder="1" applyAlignment="1">
      <alignment horizontal="center" vertical="center" wrapText="1"/>
    </xf>
    <xf numFmtId="49" fontId="60" fillId="42" borderId="8" xfId="101" applyNumberFormat="1" applyFont="1" applyFill="1" applyBorder="1" applyAlignment="1">
      <alignment horizontal="center" vertical="center" wrapText="1"/>
    </xf>
    <xf numFmtId="49" fontId="60" fillId="42" borderId="7" xfId="101" applyNumberFormat="1" applyFont="1" applyFill="1" applyBorder="1" applyAlignment="1">
      <alignment horizontal="center" vertical="center" wrapText="1"/>
    </xf>
    <xf numFmtId="49" fontId="60" fillId="42" borderId="15" xfId="101" applyNumberFormat="1" applyFont="1" applyFill="1" applyBorder="1" applyAlignment="1">
      <alignment horizontal="center" vertical="center" wrapText="1"/>
    </xf>
    <xf numFmtId="49" fontId="60" fillId="44" borderId="8" xfId="101" applyNumberFormat="1" applyFont="1" applyFill="1" applyBorder="1" applyAlignment="1">
      <alignment horizontal="center" vertical="center" wrapText="1"/>
    </xf>
    <xf numFmtId="49" fontId="60" fillId="44" borderId="7" xfId="101" applyNumberFormat="1" applyFont="1" applyFill="1" applyBorder="1" applyAlignment="1">
      <alignment horizontal="center" vertical="center" wrapText="1"/>
    </xf>
    <xf numFmtId="49" fontId="60" fillId="44" borderId="15" xfId="101" applyNumberFormat="1" applyFont="1" applyFill="1" applyBorder="1" applyAlignment="1">
      <alignment horizontal="center" vertical="center" wrapText="1"/>
    </xf>
    <xf numFmtId="0" fontId="44" fillId="9" borderId="0" xfId="99" applyFont="1"/>
    <xf numFmtId="0" fontId="79" fillId="0" borderId="0" xfId="0" applyNumberFormat="1" applyFont="1" applyAlignment="1">
      <alignment vertical="top" wrapText="1"/>
    </xf>
    <xf numFmtId="49" fontId="62" fillId="31" borderId="6" xfId="99" applyNumberFormat="1" applyFont="1" applyFill="1" applyBorder="1" applyAlignment="1">
      <alignment horizontal="left"/>
    </xf>
    <xf numFmtId="1" fontId="79" fillId="0" borderId="0" xfId="0" applyFont="1" applyFill="1" applyBorder="1"/>
    <xf numFmtId="1" fontId="79" fillId="0" borderId="0" xfId="0" applyFont="1"/>
    <xf numFmtId="169" fontId="70" fillId="39" borderId="6" xfId="98" quotePrefix="1" applyNumberFormat="1" applyFont="1" applyFill="1" applyBorder="1" applyAlignment="1">
      <alignment horizontal="center" vertical="center" wrapText="1"/>
    </xf>
    <xf numFmtId="10" fontId="56" fillId="41" borderId="6" xfId="108" applyNumberFormat="1" applyFont="1" applyFill="1" applyBorder="1" applyProtection="1">
      <protection locked="0"/>
    </xf>
    <xf numFmtId="164" fontId="56" fillId="36" borderId="6" xfId="0" applyNumberFormat="1" applyFont="1" applyFill="1" applyBorder="1"/>
    <xf numFmtId="1" fontId="5" fillId="36" borderId="6" xfId="0" applyFont="1" applyFill="1" applyBorder="1" applyAlignment="1" applyProtection="1">
      <alignment horizontal="right"/>
      <protection locked="0"/>
    </xf>
    <xf numFmtId="10" fontId="5" fillId="7" borderId="6" xfId="108" applyNumberFormat="1" applyFont="1" applyFill="1" applyBorder="1"/>
    <xf numFmtId="0" fontId="79" fillId="0" borderId="0" xfId="0" applyNumberFormat="1" applyFont="1" applyAlignment="1">
      <alignment horizontal="left" vertical="top" wrapText="1"/>
    </xf>
    <xf numFmtId="2" fontId="29" fillId="37" borderId="6" xfId="99" applyNumberFormat="1" applyFont="1" applyFill="1" applyBorder="1" applyAlignment="1">
      <alignment horizontal="center" vertical="center" wrapText="1"/>
    </xf>
    <xf numFmtId="0" fontId="64" fillId="7" borderId="6" xfId="99" applyFont="1" applyFill="1" applyBorder="1" applyAlignment="1">
      <alignment horizontal="right" indent="1"/>
    </xf>
    <xf numFmtId="0" fontId="64" fillId="7" borderId="15" xfId="99" applyFont="1" applyFill="1" applyBorder="1" applyAlignment="1">
      <alignment horizontal="right" indent="1"/>
    </xf>
    <xf numFmtId="164" fontId="64" fillId="7" borderId="15" xfId="61" applyNumberFormat="1" applyFont="1" applyFill="1" applyBorder="1" applyAlignment="1">
      <alignment horizontal="right"/>
    </xf>
    <xf numFmtId="3" fontId="5" fillId="7" borderId="6" xfId="59" applyNumberFormat="1" applyFont="1" applyFill="1" applyBorder="1" applyAlignment="1"/>
    <xf numFmtId="173" fontId="5" fillId="36" borderId="6" xfId="64" applyNumberFormat="1" applyFont="1" applyFill="1" applyBorder="1"/>
    <xf numFmtId="173" fontId="3" fillId="36" borderId="6" xfId="64" applyNumberFormat="1" applyFont="1" applyFill="1" applyBorder="1"/>
    <xf numFmtId="173" fontId="5" fillId="41" borderId="6" xfId="59" applyNumberFormat="1" applyFont="1" applyFill="1" applyBorder="1" applyAlignment="1" applyProtection="1">
      <alignment horizontal="right"/>
      <protection locked="0"/>
    </xf>
    <xf numFmtId="1" fontId="3" fillId="5" borderId="8" xfId="0" applyFont="1" applyFill="1" applyBorder="1" applyAlignment="1">
      <alignment horizontal="left" vertical="center"/>
    </xf>
    <xf numFmtId="1" fontId="84" fillId="0" borderId="0" xfId="0" applyFont="1" applyFill="1" applyBorder="1"/>
    <xf numFmtId="1" fontId="84" fillId="0" borderId="0" xfId="0" applyFont="1"/>
    <xf numFmtId="1" fontId="85" fillId="33" borderId="0" xfId="0" applyFont="1" applyFill="1" applyBorder="1"/>
    <xf numFmtId="49" fontId="62" fillId="40" borderId="6" xfId="98" applyNumberFormat="1" applyFont="1" applyFill="1" applyBorder="1" applyAlignment="1">
      <alignment horizontal="left" indent="1"/>
    </xf>
    <xf numFmtId="1" fontId="3" fillId="36" borderId="6" xfId="59" quotePrefix="1" applyNumberFormat="1" applyFont="1" applyFill="1" applyBorder="1" applyAlignment="1">
      <alignment horizontal="center" vertical="center" wrapText="1"/>
    </xf>
    <xf numFmtId="167" fontId="74" fillId="33" borderId="0" xfId="98" quotePrefix="1" applyNumberFormat="1" applyFont="1" applyFill="1" applyBorder="1" applyAlignment="1">
      <alignment horizontal="center" vertical="center" wrapText="1"/>
    </xf>
    <xf numFmtId="49" fontId="9" fillId="37" borderId="6" xfId="99" quotePrefix="1" applyNumberFormat="1" applyFont="1" applyFill="1" applyBorder="1" applyAlignment="1">
      <alignment horizontal="left" vertical="center" wrapText="1" indent="1"/>
    </xf>
    <xf numFmtId="49" fontId="69" fillId="39" borderId="7" xfId="99" quotePrefix="1" applyNumberFormat="1" applyFont="1" applyFill="1" applyBorder="1" applyAlignment="1">
      <alignment horizontal="left" vertical="center" wrapText="1"/>
    </xf>
    <xf numFmtId="49" fontId="5" fillId="36" borderId="6" xfId="0" applyNumberFormat="1" applyFont="1" applyFill="1" applyBorder="1" applyAlignment="1">
      <alignment horizontal="center"/>
    </xf>
    <xf numFmtId="49" fontId="3" fillId="36" borderId="6" xfId="0" applyNumberFormat="1" applyFont="1" applyFill="1" applyBorder="1" applyAlignment="1" applyProtection="1">
      <alignment horizontal="center"/>
      <protection locked="0"/>
    </xf>
    <xf numFmtId="49" fontId="3" fillId="36" borderId="6" xfId="0" applyNumberFormat="1" applyFont="1" applyFill="1" applyBorder="1"/>
    <xf numFmtId="49" fontId="0" fillId="36" borderId="6" xfId="0" applyNumberFormat="1" applyFill="1" applyBorder="1"/>
    <xf numFmtId="1" fontId="85" fillId="9" borderId="0" xfId="0" applyFont="1" applyFill="1" applyBorder="1" applyAlignment="1">
      <alignment vertical="center" wrapText="1"/>
    </xf>
    <xf numFmtId="49" fontId="1" fillId="36" borderId="6" xfId="0" applyNumberFormat="1" applyFont="1" applyFill="1" applyBorder="1" applyAlignment="1">
      <alignment horizontal="center"/>
    </xf>
    <xf numFmtId="1" fontId="3" fillId="36" borderId="6" xfId="99" quotePrefix="1" applyNumberFormat="1" applyFont="1" applyFill="1" applyBorder="1" applyAlignment="1">
      <alignment horizontal="center" vertical="center" wrapText="1"/>
    </xf>
    <xf numFmtId="167" fontId="9" fillId="31" borderId="0" xfId="0" applyNumberFormat="1" applyFont="1" applyFill="1" applyAlignment="1">
      <alignment horizontal="left" vertical="center" wrapText="1"/>
    </xf>
    <xf numFmtId="164" fontId="1" fillId="13" borderId="6" xfId="59" applyNumberFormat="1" applyFont="1" applyFill="1" applyBorder="1" applyAlignment="1">
      <alignment horizontal="right"/>
    </xf>
    <xf numFmtId="49" fontId="3" fillId="39" borderId="6" xfId="99" applyNumberFormat="1" applyFont="1" applyFill="1" applyBorder="1" applyAlignment="1">
      <alignment horizontal="center"/>
    </xf>
    <xf numFmtId="1" fontId="84" fillId="0" borderId="0" xfId="0" applyFont="1" applyFill="1" applyBorder="1" applyAlignment="1"/>
    <xf numFmtId="1" fontId="84" fillId="0" borderId="0" xfId="0" applyFont="1" applyAlignment="1"/>
    <xf numFmtId="49" fontId="9" fillId="40" borderId="6" xfId="99" quotePrefix="1" applyNumberFormat="1" applyFont="1" applyFill="1" applyBorder="1" applyAlignment="1">
      <alignment horizontal="left" vertical="center" wrapText="1" indent="1"/>
    </xf>
    <xf numFmtId="167" fontId="86" fillId="31" borderId="0" xfId="0" applyNumberFormat="1" applyFont="1" applyFill="1" applyBorder="1" applyAlignment="1">
      <alignment horizontal="left" vertical="center" wrapText="1"/>
    </xf>
    <xf numFmtId="166" fontId="64" fillId="7" borderId="30" xfId="103" applyNumberFormat="1" applyFont="1" applyFill="1" applyBorder="1" applyAlignment="1">
      <alignment vertical="top"/>
    </xf>
    <xf numFmtId="0" fontId="83" fillId="7" borderId="8" xfId="96" applyFont="1" applyFill="1" applyBorder="1" applyAlignment="1"/>
    <xf numFmtId="0" fontId="64" fillId="7" borderId="8" xfId="95" applyFont="1" applyFill="1" applyBorder="1" applyAlignment="1"/>
    <xf numFmtId="0" fontId="64" fillId="7" borderId="15" xfId="95" applyFont="1" applyFill="1" applyBorder="1" applyAlignment="1"/>
    <xf numFmtId="0" fontId="9" fillId="37" borderId="0" xfId="99" applyFont="1" applyFill="1" applyBorder="1" applyAlignment="1">
      <alignment horizontal="right" indent="1"/>
    </xf>
    <xf numFmtId="0" fontId="9" fillId="37" borderId="28" xfId="99" applyFont="1" applyFill="1" applyBorder="1" applyAlignment="1">
      <alignment horizontal="right" indent="1"/>
    </xf>
    <xf numFmtId="0" fontId="5" fillId="0" borderId="0" xfId="96" applyFont="1" applyFill="1" applyBorder="1" applyAlignment="1" applyProtection="1"/>
    <xf numFmtId="0" fontId="1" fillId="9" borderId="0" xfId="96" applyBorder="1" applyAlignment="1"/>
    <xf numFmtId="0" fontId="64" fillId="7" borderId="7" xfId="99" applyFont="1" applyFill="1" applyBorder="1" applyAlignment="1" applyProtection="1">
      <alignment horizontal="left"/>
      <protection locked="0"/>
    </xf>
    <xf numFmtId="0" fontId="64" fillId="7" borderId="8" xfId="99" applyFont="1" applyFill="1" applyBorder="1" applyAlignment="1" applyProtection="1">
      <alignment horizontal="left"/>
      <protection locked="0"/>
    </xf>
    <xf numFmtId="0" fontId="8" fillId="0" borderId="0" xfId="96" applyFont="1" applyFill="1" applyAlignment="1"/>
    <xf numFmtId="0" fontId="1" fillId="0" borderId="0" xfId="95" applyFill="1" applyAlignment="1"/>
    <xf numFmtId="0" fontId="83" fillId="7" borderId="6" xfId="96" applyFont="1" applyFill="1" applyBorder="1" applyAlignment="1"/>
    <xf numFmtId="0" fontId="64" fillId="7" borderId="6" xfId="96" applyFont="1" applyFill="1" applyBorder="1" applyAlignment="1"/>
    <xf numFmtId="14" fontId="83" fillId="7" borderId="8" xfId="96" applyNumberFormat="1" applyFont="1" applyFill="1" applyBorder="1" applyAlignment="1"/>
    <xf numFmtId="14" fontId="64" fillId="7" borderId="8" xfId="95" applyNumberFormat="1" applyFont="1" applyFill="1" applyBorder="1" applyAlignment="1"/>
    <xf numFmtId="14" fontId="64" fillId="7" borderId="15" xfId="95" applyNumberFormat="1" applyFont="1" applyFill="1" applyBorder="1" applyAlignment="1"/>
    <xf numFmtId="14" fontId="83" fillId="7" borderId="7" xfId="96" applyNumberFormat="1" applyFont="1" applyFill="1" applyBorder="1" applyAlignment="1"/>
    <xf numFmtId="14" fontId="83" fillId="7" borderId="15" xfId="96" applyNumberFormat="1" applyFont="1" applyFill="1" applyBorder="1" applyAlignment="1"/>
    <xf numFmtId="0" fontId="64" fillId="7" borderId="15" xfId="99" applyFont="1" applyFill="1" applyBorder="1" applyAlignment="1" applyProtection="1">
      <alignment horizontal="left"/>
      <protection locked="0"/>
    </xf>
    <xf numFmtId="0" fontId="64" fillId="7" borderId="6" xfId="99" applyFont="1" applyFill="1" applyBorder="1" applyAlignment="1" applyProtection="1">
      <alignment horizontal="left"/>
      <protection locked="0"/>
    </xf>
    <xf numFmtId="0" fontId="64" fillId="9" borderId="8" xfId="99" applyFont="1" applyBorder="1" applyAlignment="1"/>
    <xf numFmtId="0" fontId="64" fillId="9" borderId="15" xfId="99" applyFont="1" applyBorder="1" applyAlignment="1"/>
    <xf numFmtId="0" fontId="4" fillId="9" borderId="16" xfId="96" applyFont="1" applyBorder="1" applyAlignment="1" applyProtection="1">
      <protection locked="0"/>
    </xf>
    <xf numFmtId="0" fontId="1" fillId="9" borderId="17" xfId="96" applyBorder="1" applyAlignment="1"/>
    <xf numFmtId="0" fontId="1" fillId="9" borderId="18" xfId="96" applyBorder="1" applyAlignment="1"/>
    <xf numFmtId="0" fontId="61" fillId="37" borderId="7" xfId="96" applyFont="1" applyFill="1" applyBorder="1" applyAlignment="1">
      <alignment horizontal="left" vertical="center" wrapText="1"/>
    </xf>
    <xf numFmtId="0" fontId="61" fillId="37" borderId="8" xfId="96" applyFont="1" applyFill="1" applyBorder="1" applyAlignment="1">
      <alignment horizontal="left" vertical="center" wrapText="1"/>
    </xf>
    <xf numFmtId="0" fontId="61" fillId="37" borderId="15" xfId="96" applyFont="1" applyFill="1" applyBorder="1" applyAlignment="1">
      <alignment horizontal="left" vertical="center" wrapText="1"/>
    </xf>
    <xf numFmtId="0" fontId="61" fillId="37" borderId="7" xfId="96" applyFont="1" applyFill="1" applyBorder="1" applyAlignment="1">
      <alignment horizontal="left" vertical="top" wrapText="1" indent="1"/>
    </xf>
    <xf numFmtId="0" fontId="61" fillId="37" borderId="15" xfId="96" applyFont="1" applyFill="1" applyBorder="1" applyAlignment="1">
      <alignment horizontal="left" vertical="top" wrapText="1" indent="1"/>
    </xf>
    <xf numFmtId="0" fontId="14" fillId="38" borderId="0" xfId="94" applyFont="1" applyFill="1" applyBorder="1" applyAlignment="1">
      <alignment horizontal="left" vertical="center"/>
    </xf>
    <xf numFmtId="0" fontId="2" fillId="0" borderId="0" xfId="98" applyFont="1" applyFill="1" applyAlignment="1">
      <alignment horizontal="left"/>
    </xf>
    <xf numFmtId="1" fontId="3" fillId="5" borderId="8" xfId="0" applyFont="1" applyFill="1" applyBorder="1" applyAlignment="1">
      <alignment horizontal="left" vertical="center"/>
    </xf>
    <xf numFmtId="0" fontId="4" fillId="0" borderId="0" xfId="100" applyFont="1" applyFill="1" applyBorder="1" applyAlignment="1">
      <alignment horizontal="left" vertical="center"/>
    </xf>
    <xf numFmtId="2" fontId="29" fillId="37" borderId="7" xfId="99" applyNumberFormat="1" applyFont="1" applyFill="1" applyBorder="1" applyAlignment="1">
      <alignment horizontal="center" vertical="center" wrapText="1"/>
    </xf>
    <xf numFmtId="2" fontId="29" fillId="37" borderId="8" xfId="99" applyNumberFormat="1" applyFont="1" applyFill="1" applyBorder="1" applyAlignment="1">
      <alignment horizontal="center" vertical="center" wrapText="1"/>
    </xf>
    <xf numFmtId="2" fontId="29" fillId="37" borderId="15" xfId="99" applyNumberFormat="1" applyFont="1" applyFill="1" applyBorder="1" applyAlignment="1">
      <alignment horizontal="center" vertical="center" wrapText="1"/>
    </xf>
    <xf numFmtId="0" fontId="2" fillId="0" borderId="0" xfId="98" applyFont="1" applyFill="1" applyAlignment="1"/>
    <xf numFmtId="167" fontId="9" fillId="37" borderId="7" xfId="99" quotePrefix="1" applyNumberFormat="1" applyFont="1" applyFill="1" applyBorder="1" applyAlignment="1">
      <alignment horizontal="right" vertical="center" wrapText="1"/>
    </xf>
    <xf numFmtId="167" fontId="9" fillId="37" borderId="15" xfId="99" quotePrefix="1" applyNumberFormat="1" applyFont="1" applyFill="1" applyBorder="1" applyAlignment="1">
      <alignment horizontal="right" vertical="center" wrapText="1"/>
    </xf>
    <xf numFmtId="0" fontId="2" fillId="9" borderId="0" xfId="101" applyFont="1" applyAlignment="1"/>
    <xf numFmtId="1" fontId="4" fillId="36" borderId="0" xfId="0" applyFont="1" applyFill="1" applyAlignment="1">
      <alignment horizontal="left" vertical="top" wrapText="1"/>
    </xf>
    <xf numFmtId="0" fontId="2" fillId="9" borderId="0" xfId="98" applyFont="1" applyAlignment="1"/>
    <xf numFmtId="167" fontId="29" fillId="37" borderId="29" xfId="99" quotePrefix="1" applyNumberFormat="1" applyFont="1" applyFill="1" applyBorder="1" applyAlignment="1">
      <alignment horizontal="center" vertical="center" wrapText="1"/>
    </xf>
    <xf numFmtId="167" fontId="29" fillId="37" borderId="30" xfId="99" quotePrefix="1" applyNumberFormat="1" applyFont="1" applyFill="1" applyBorder="1" applyAlignment="1">
      <alignment horizontal="center" vertical="center" wrapText="1"/>
    </xf>
    <xf numFmtId="2" fontId="29" fillId="37" borderId="6" xfId="99" applyNumberFormat="1" applyFont="1" applyFill="1" applyBorder="1" applyAlignment="1">
      <alignment horizontal="center" vertical="center" wrapText="1"/>
    </xf>
    <xf numFmtId="0" fontId="29" fillId="31" borderId="7" xfId="101" applyFont="1" applyFill="1" applyBorder="1" applyAlignment="1">
      <alignment horizontal="right"/>
    </xf>
    <xf numFmtId="0" fontId="29" fillId="31" borderId="8" xfId="101" applyFont="1" applyFill="1" applyBorder="1" applyAlignment="1">
      <alignment horizontal="right"/>
    </xf>
    <xf numFmtId="0" fontId="29" fillId="31" borderId="15" xfId="101" applyFont="1" applyFill="1" applyBorder="1" applyAlignment="1">
      <alignment horizontal="right"/>
    </xf>
    <xf numFmtId="49" fontId="29" fillId="37" borderId="26" xfId="103" applyNumberFormat="1" applyFont="1" applyFill="1" applyBorder="1" applyAlignment="1">
      <alignment horizontal="center" vertical="center" wrapText="1"/>
    </xf>
    <xf numFmtId="49" fontId="29" fillId="37" borderId="0" xfId="103" applyNumberFormat="1" applyFont="1" applyFill="1" applyBorder="1" applyAlignment="1">
      <alignment horizontal="center" vertical="center" wrapText="1"/>
    </xf>
    <xf numFmtId="0" fontId="1" fillId="9" borderId="0" xfId="98" applyAlignment="1"/>
    <xf numFmtId="49" fontId="77" fillId="42" borderId="7" xfId="101" applyNumberFormat="1" applyFont="1" applyFill="1" applyBorder="1" applyAlignment="1">
      <alignment horizontal="center" vertical="center" wrapText="1"/>
    </xf>
    <xf numFmtId="49" fontId="77" fillId="42" borderId="8" xfId="101" applyNumberFormat="1" applyFont="1" applyFill="1" applyBorder="1" applyAlignment="1">
      <alignment horizontal="center" vertical="center" wrapText="1"/>
    </xf>
    <xf numFmtId="49" fontId="77" fillId="42" borderId="15" xfId="101" applyNumberFormat="1" applyFont="1" applyFill="1" applyBorder="1" applyAlignment="1">
      <alignment horizontal="center" vertical="center" wrapText="1"/>
    </xf>
    <xf numFmtId="49" fontId="60" fillId="43" borderId="25" xfId="101" applyNumberFormat="1" applyFont="1" applyFill="1" applyBorder="1" applyAlignment="1">
      <alignment horizontal="center" vertical="center" wrapText="1"/>
    </xf>
    <xf numFmtId="49" fontId="60" fillId="43" borderId="27" xfId="101" applyNumberFormat="1" applyFont="1" applyFill="1" applyBorder="1" applyAlignment="1">
      <alignment horizontal="center" vertical="center" wrapText="1"/>
    </xf>
    <xf numFmtId="49" fontId="60" fillId="43" borderId="19" xfId="101" applyNumberFormat="1" applyFont="1" applyFill="1" applyBorder="1" applyAlignment="1">
      <alignment horizontal="center" vertical="center" wrapText="1"/>
    </xf>
    <xf numFmtId="49" fontId="78" fillId="43" borderId="25" xfId="101" applyNumberFormat="1" applyFont="1" applyFill="1" applyBorder="1" applyAlignment="1">
      <alignment horizontal="center" vertical="center" wrapText="1"/>
    </xf>
    <xf numFmtId="49" fontId="78" fillId="43" borderId="27" xfId="101" applyNumberFormat="1" applyFont="1" applyFill="1" applyBorder="1" applyAlignment="1">
      <alignment horizontal="center" vertical="center" wrapText="1"/>
    </xf>
    <xf numFmtId="49" fontId="78" fillId="43" borderId="19" xfId="101" applyNumberFormat="1" applyFont="1" applyFill="1" applyBorder="1" applyAlignment="1">
      <alignment horizontal="center" vertical="center" wrapText="1"/>
    </xf>
    <xf numFmtId="49" fontId="77" fillId="42" borderId="30" xfId="101" applyNumberFormat="1" applyFont="1" applyFill="1" applyBorder="1" applyAlignment="1">
      <alignment horizontal="center" vertical="center" wrapText="1"/>
    </xf>
    <xf numFmtId="49" fontId="77" fillId="42" borderId="31" xfId="101" applyNumberFormat="1" applyFont="1" applyFill="1" applyBorder="1" applyAlignment="1">
      <alignment horizontal="center" vertical="center" wrapText="1"/>
    </xf>
    <xf numFmtId="49" fontId="77" fillId="42" borderId="32" xfId="101" applyNumberFormat="1" applyFont="1" applyFill="1" applyBorder="1" applyAlignment="1">
      <alignment horizontal="center" vertical="center" wrapText="1"/>
    </xf>
    <xf numFmtId="0" fontId="41" fillId="48" borderId="6" xfId="0" applyNumberFormat="1" applyFont="1" applyFill="1" applyBorder="1" applyAlignment="1" applyProtection="1">
      <alignment horizontal="center"/>
      <protection locked="0"/>
    </xf>
    <xf numFmtId="0" fontId="41" fillId="47" borderId="6" xfId="0" applyNumberFormat="1" applyFont="1" applyFill="1" applyBorder="1" applyAlignment="1" applyProtection="1">
      <alignment horizontal="center"/>
      <protection locked="0"/>
    </xf>
    <xf numFmtId="49" fontId="77" fillId="49" borderId="29" xfId="101" applyNumberFormat="1" applyFont="1" applyFill="1" applyBorder="1" applyAlignment="1">
      <alignment horizontal="center" vertical="center" wrapText="1"/>
    </xf>
    <xf numFmtId="49" fontId="77" fillId="49" borderId="9" xfId="101" applyNumberFormat="1" applyFont="1" applyFill="1" applyBorder="1" applyAlignment="1">
      <alignment horizontal="center" vertical="center" wrapText="1"/>
    </xf>
    <xf numFmtId="49" fontId="77" fillId="49" borderId="33" xfId="101" applyNumberFormat="1" applyFont="1" applyFill="1" applyBorder="1" applyAlignment="1">
      <alignment horizontal="center" vertical="center" wrapText="1"/>
    </xf>
    <xf numFmtId="49" fontId="77" fillId="49" borderId="30" xfId="101" applyNumberFormat="1" applyFont="1" applyFill="1" applyBorder="1" applyAlignment="1">
      <alignment horizontal="center" vertical="center" wrapText="1"/>
    </xf>
    <xf numFmtId="49" fontId="77" fillId="49" borderId="31" xfId="101" applyNumberFormat="1" applyFont="1" applyFill="1" applyBorder="1" applyAlignment="1">
      <alignment horizontal="center" vertical="center" wrapText="1"/>
    </xf>
    <xf numFmtId="49" fontId="77" fillId="49" borderId="32" xfId="101" applyNumberFormat="1" applyFont="1" applyFill="1" applyBorder="1" applyAlignment="1">
      <alignment horizontal="center" vertical="center" wrapText="1"/>
    </xf>
    <xf numFmtId="49" fontId="77" fillId="50" borderId="29" xfId="101" applyNumberFormat="1" applyFont="1" applyFill="1" applyBorder="1" applyAlignment="1">
      <alignment horizontal="center" vertical="center" wrapText="1"/>
    </xf>
    <xf numFmtId="49" fontId="77" fillId="50" borderId="9" xfId="101" applyNumberFormat="1" applyFont="1" applyFill="1" applyBorder="1" applyAlignment="1">
      <alignment horizontal="center" vertical="center" wrapText="1"/>
    </xf>
    <xf numFmtId="49" fontId="77" fillId="50" borderId="33" xfId="101" applyNumberFormat="1" applyFont="1" applyFill="1" applyBorder="1" applyAlignment="1">
      <alignment horizontal="center" vertical="center" wrapText="1"/>
    </xf>
    <xf numFmtId="49" fontId="77" fillId="50" borderId="30" xfId="101" applyNumberFormat="1" applyFont="1" applyFill="1" applyBorder="1" applyAlignment="1">
      <alignment horizontal="center" vertical="center" wrapText="1"/>
    </xf>
    <xf numFmtId="49" fontId="77" fillId="50" borderId="31" xfId="101" applyNumberFormat="1" applyFont="1" applyFill="1" applyBorder="1" applyAlignment="1">
      <alignment horizontal="center" vertical="center" wrapText="1"/>
    </xf>
    <xf numFmtId="49" fontId="60" fillId="45" borderId="7" xfId="101" applyNumberFormat="1" applyFont="1" applyFill="1" applyBorder="1" applyAlignment="1">
      <alignment horizontal="center" vertical="center" wrapText="1"/>
    </xf>
    <xf numFmtId="49" fontId="60" fillId="45" borderId="8" xfId="101" applyNumberFormat="1" applyFont="1" applyFill="1" applyBorder="1" applyAlignment="1">
      <alignment horizontal="center" vertical="center" wrapText="1"/>
    </xf>
    <xf numFmtId="49" fontId="60" fillId="45" borderId="15" xfId="101" applyNumberFormat="1" applyFont="1" applyFill="1" applyBorder="1" applyAlignment="1">
      <alignment horizontal="center" vertical="center" wrapText="1"/>
    </xf>
    <xf numFmtId="49" fontId="77" fillId="44" borderId="7" xfId="101" applyNumberFormat="1" applyFont="1" applyFill="1" applyBorder="1" applyAlignment="1">
      <alignment horizontal="center" vertical="center" wrapText="1"/>
    </xf>
    <xf numFmtId="49" fontId="77" fillId="44" borderId="8" xfId="101" applyNumberFormat="1" applyFont="1" applyFill="1" applyBorder="1" applyAlignment="1">
      <alignment horizontal="center" vertical="center" wrapText="1"/>
    </xf>
    <xf numFmtId="49" fontId="77" fillId="44" borderId="15" xfId="101" applyNumberFormat="1" applyFont="1" applyFill="1" applyBorder="1" applyAlignment="1">
      <alignment horizontal="center" vertical="center" wrapText="1"/>
    </xf>
    <xf numFmtId="49" fontId="77" fillId="44" borderId="30" xfId="101" applyNumberFormat="1" applyFont="1" applyFill="1" applyBorder="1" applyAlignment="1">
      <alignment horizontal="center" vertical="center" wrapText="1"/>
    </xf>
    <xf numFmtId="49" fontId="77" fillId="44" borderId="31" xfId="101" applyNumberFormat="1" applyFont="1" applyFill="1" applyBorder="1" applyAlignment="1">
      <alignment horizontal="center" vertical="center" wrapText="1"/>
    </xf>
    <xf numFmtId="49" fontId="77" fillId="44" borderId="32" xfId="101" applyNumberFormat="1" applyFont="1" applyFill="1" applyBorder="1" applyAlignment="1">
      <alignment horizontal="center" vertical="center" wrapText="1"/>
    </xf>
    <xf numFmtId="166" fontId="64" fillId="7" borderId="6" xfId="98" applyNumberFormat="1" applyFont="1" applyFill="1" applyBorder="1" applyAlignment="1">
      <alignment horizontal="left"/>
    </xf>
    <xf numFmtId="167" fontId="29" fillId="37" borderId="7" xfId="98" quotePrefix="1" applyNumberFormat="1" applyFont="1" applyFill="1" applyBorder="1" applyAlignment="1">
      <alignment horizontal="left" vertical="center" wrapText="1"/>
    </xf>
    <xf numFmtId="167" fontId="29" fillId="37" borderId="8" xfId="98" quotePrefix="1" applyNumberFormat="1" applyFont="1" applyFill="1" applyBorder="1" applyAlignment="1">
      <alignment horizontal="left" vertical="center" wrapText="1"/>
    </xf>
    <xf numFmtId="167" fontId="29" fillId="37" borderId="15" xfId="98" quotePrefix="1" applyNumberFormat="1" applyFont="1" applyFill="1" applyBorder="1" applyAlignment="1">
      <alignment horizontal="left" vertical="center" wrapText="1"/>
    </xf>
    <xf numFmtId="14" fontId="37" fillId="0" borderId="35" xfId="93" applyNumberFormat="1" applyFont="1" applyBorder="1" applyAlignment="1">
      <alignment vertical="top"/>
    </xf>
  </cellXfs>
  <cellStyles count="122">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Blockout" xfId="51" xr:uid="{00000000-0005-0000-0000-000032000000}"/>
    <cellStyle name="Blockout 2" xfId="52" xr:uid="{00000000-0005-0000-0000-000033000000}"/>
    <cellStyle name="Blockout 2 2" xfId="53" xr:uid="{00000000-0005-0000-0000-000034000000}"/>
    <cellStyle name="Blockout 3" xfId="54" xr:uid="{00000000-0005-0000-0000-000035000000}"/>
    <cellStyle name="Calculation" xfId="55" builtinId="22" customBuiltin="1"/>
    <cellStyle name="Calculation 2" xfId="56" xr:uid="{00000000-0005-0000-0000-000037000000}"/>
    <cellStyle name="Check Cell" xfId="57" builtinId="23" customBuiltin="1"/>
    <cellStyle name="Check Cell 2" xfId="58" xr:uid="{00000000-0005-0000-0000-000039000000}"/>
    <cellStyle name="Comma" xfId="59" builtinId="3" customBuiltin="1"/>
    <cellStyle name="Comma [0]" xfId="60" builtinId="6" customBuiltin="1"/>
    <cellStyle name="Comma 2" xfId="61" xr:uid="{00000000-0005-0000-0000-00003C000000}"/>
    <cellStyle name="Comma 2 2" xfId="62" xr:uid="{00000000-0005-0000-0000-00003D000000}"/>
    <cellStyle name="Comma 3" xfId="63" xr:uid="{00000000-0005-0000-0000-00003E000000}"/>
    <cellStyle name="Currency" xfId="64" builtinId="4" customBuiltin="1"/>
    <cellStyle name="Currency [0]" xfId="65" builtinId="7" customBuiltin="1"/>
    <cellStyle name="Explanatory Text" xfId="66" builtinId="53" customBuiltin="1"/>
    <cellStyle name="Good" xfId="67" builtinId="26" customBuiltin="1"/>
    <cellStyle name="Good 2" xfId="68" xr:uid="{00000000-0005-0000-0000-000043000000}"/>
    <cellStyle name="Heading 1" xfId="69" builtinId="16" customBuiltin="1"/>
    <cellStyle name="Heading 2" xfId="70" builtinId="17" customBuiltin="1"/>
    <cellStyle name="Heading 3" xfId="71" builtinId="18" customBuiltin="1"/>
    <cellStyle name="Heading 4" xfId="72" builtinId="19" customBuiltin="1"/>
    <cellStyle name="Hyperlink" xfId="73" builtinId="8"/>
    <cellStyle name="Input" xfId="74" builtinId="20" customBuiltin="1"/>
    <cellStyle name="Input 2" xfId="75" xr:uid="{00000000-0005-0000-0000-00004A000000}"/>
    <cellStyle name="Input1" xfId="76" xr:uid="{00000000-0005-0000-0000-00004B000000}"/>
    <cellStyle name="Input1 2" xfId="77" xr:uid="{00000000-0005-0000-0000-00004C000000}"/>
    <cellStyle name="Input1 2 2" xfId="78" xr:uid="{00000000-0005-0000-0000-00004D000000}"/>
    <cellStyle name="Input1 3" xfId="79" xr:uid="{00000000-0005-0000-0000-00004E000000}"/>
    <cellStyle name="Input2" xfId="80" xr:uid="{00000000-0005-0000-0000-00004F000000}"/>
    <cellStyle name="Input2 2" xfId="81" xr:uid="{00000000-0005-0000-0000-000050000000}"/>
    <cellStyle name="Input3" xfId="82" xr:uid="{00000000-0005-0000-0000-000051000000}"/>
    <cellStyle name="Input3 2" xfId="83" xr:uid="{00000000-0005-0000-0000-000052000000}"/>
    <cellStyle name="Input3 2 2" xfId="84" xr:uid="{00000000-0005-0000-0000-000053000000}"/>
    <cellStyle name="Input3 3" xfId="85" xr:uid="{00000000-0005-0000-0000-000054000000}"/>
    <cellStyle name="Linked Cell" xfId="86" builtinId="24" customBuiltin="1"/>
    <cellStyle name="Neutral" xfId="87" builtinId="28" customBuiltin="1"/>
    <cellStyle name="Neutral 2" xfId="88" xr:uid="{00000000-0005-0000-0000-000057000000}"/>
    <cellStyle name="Normal" xfId="0" builtinId="0" customBuiltin="1"/>
    <cellStyle name="Normal 2" xfId="89" xr:uid="{00000000-0005-0000-0000-000059000000}"/>
    <cellStyle name="Normal 2 2" xfId="90" xr:uid="{00000000-0005-0000-0000-00005A000000}"/>
    <cellStyle name="Normal 3" xfId="91" xr:uid="{00000000-0005-0000-0000-00005B000000}"/>
    <cellStyle name="Normal 3 2" xfId="92" xr:uid="{00000000-0005-0000-0000-00005C000000}"/>
    <cellStyle name="Normal 4" xfId="93" xr:uid="{00000000-0005-0000-0000-00005D000000}"/>
    <cellStyle name="Normal_2010 06 02 - Urgent RIN for Vic DNSPs revised proposals" xfId="94" xr:uid="{00000000-0005-0000-0000-00005E000000}"/>
    <cellStyle name="Normal_2010 06 22 - AA - Scheme Templates for data collection" xfId="95" xr:uid="{00000000-0005-0000-0000-00005F000000}"/>
    <cellStyle name="Normal_2010 06 22 - IE - Scheme Template for data collection" xfId="96" xr:uid="{00000000-0005-0000-0000-000060000000}"/>
    <cellStyle name="Normal_Book1" xfId="97" xr:uid="{00000000-0005-0000-0000-000061000000}"/>
    <cellStyle name="Normal_D11 2371025  Financial information - 2012 Draft RIN - Ausgrid" xfId="98" xr:uid="{00000000-0005-0000-0000-000062000000}"/>
    <cellStyle name="Normal_D11 2371025  Financial information - 2012 Draft RIN - Ausgrid 2" xfId="99" xr:uid="{00000000-0005-0000-0000-000063000000}"/>
    <cellStyle name="Normal_D12 1569  Opex, DMIS, EBSS - 2012 draft RIN - Ausgrid" xfId="100" xr:uid="{00000000-0005-0000-0000-000064000000}"/>
    <cellStyle name="Normal_D12 16703  Overheads, Avoided Cost, ACS, Demand and Revenue - 2012 draft RIN - Ausgrid" xfId="101" xr:uid="{00000000-0005-0000-0000-000065000000}"/>
    <cellStyle name="Normal_D12 16703  Overheads, Avoided Cost, ACS, Demand and Revenue - 2012 draft RIN - Ausgrid 2" xfId="102" xr:uid="{00000000-0005-0000-0000-000066000000}"/>
    <cellStyle name="Normal_Sheet1" xfId="103" xr:uid="{00000000-0005-0000-0000-000067000000}"/>
    <cellStyle name="Note" xfId="104" builtinId="10" customBuiltin="1"/>
    <cellStyle name="Note 2" xfId="105" xr:uid="{00000000-0005-0000-0000-000069000000}"/>
    <cellStyle name="Output" xfId="106" builtinId="21" customBuiltin="1"/>
    <cellStyle name="Output 2" xfId="107" xr:uid="{00000000-0005-0000-0000-00006B000000}"/>
    <cellStyle name="Percent" xfId="108" builtinId="5"/>
    <cellStyle name="Percent 2" xfId="109" xr:uid="{00000000-0005-0000-0000-00006D000000}"/>
    <cellStyle name="Style 1" xfId="110" xr:uid="{00000000-0005-0000-0000-00006E000000}"/>
    <cellStyle name="Style 1 2" xfId="111" xr:uid="{00000000-0005-0000-0000-00006F000000}"/>
    <cellStyle name="Style 1 2 2" xfId="112" xr:uid="{00000000-0005-0000-0000-000070000000}"/>
    <cellStyle name="Style 1 3" xfId="113" xr:uid="{00000000-0005-0000-0000-000071000000}"/>
    <cellStyle name="Subtitle" xfId="114" xr:uid="{00000000-0005-0000-0000-000072000000}"/>
    <cellStyle name="Table Heading" xfId="115" xr:uid="{00000000-0005-0000-0000-000073000000}"/>
    <cellStyle name="Table Text" xfId="116" xr:uid="{00000000-0005-0000-0000-000074000000}"/>
    <cellStyle name="Table Text With Lines" xfId="117" xr:uid="{00000000-0005-0000-0000-000075000000}"/>
    <cellStyle name="Table Total Row" xfId="118" xr:uid="{00000000-0005-0000-0000-000076000000}"/>
    <cellStyle name="Title" xfId="119" builtinId="15" customBuiltin="1"/>
    <cellStyle name="Total" xfId="120" builtinId="25" customBuiltin="1"/>
    <cellStyle name="Warning Text" xfId="121" builtinId="11" customBuiltin="1"/>
  </cellStyles>
  <dxfs count="11">
    <dxf>
      <font>
        <outline val="0"/>
        <shadow val="0"/>
        <u val="none"/>
        <vertAlign val="baseline"/>
        <sz val="11"/>
        <name val="Arial"/>
        <family val="2"/>
        <scheme val="none"/>
      </font>
      <numFmt numFmtId="0" formatCode="General"/>
      <alignment horizontal="general" vertical="top" textRotation="0" wrapText="1" indent="0" justifyLastLine="0" shrinkToFit="0" readingOrder="0"/>
    </dxf>
    <dxf>
      <font>
        <outline val="0"/>
        <shadow val="0"/>
        <u val="none"/>
        <vertAlign val="baseline"/>
        <sz val="11"/>
        <name val="Arial"/>
        <family val="2"/>
        <scheme val="none"/>
      </font>
      <numFmt numFmtId="0" formatCode="General"/>
      <alignment vertical="top" textRotation="0" indent="0" justifyLastLine="0" shrinkToFit="0" readingOrder="0"/>
    </dxf>
    <dxf>
      <font>
        <outline val="0"/>
        <shadow val="0"/>
        <u val="none"/>
        <vertAlign val="baseline"/>
        <sz val="11"/>
        <name val="Arial"/>
        <family val="2"/>
        <scheme val="none"/>
      </font>
      <numFmt numFmtId="0" formatCode="General"/>
      <alignment vertical="top" textRotation="0" indent="0" justifyLastLine="0" shrinkToFit="0" readingOrder="0"/>
    </dxf>
    <dxf>
      <font>
        <outline val="0"/>
        <shadow val="0"/>
        <u val="none"/>
        <vertAlign val="baseline"/>
        <sz val="11"/>
        <name val="Arial"/>
        <family val="2"/>
        <scheme val="none"/>
      </font>
      <numFmt numFmtId="0" formatCode="General"/>
      <alignment horizontal="left" vertical="top" textRotation="0" wrapText="0" indent="0" justifyLastLine="0" shrinkToFit="0" readingOrder="0"/>
    </dxf>
    <dxf>
      <font>
        <outline val="0"/>
        <shadow val="0"/>
        <u val="none"/>
        <vertAlign val="baseline"/>
        <sz val="11"/>
        <name val="Arial"/>
        <family val="2"/>
        <scheme val="none"/>
      </font>
      <numFmt numFmtId="0" formatCode="General"/>
      <alignment vertical="top" textRotation="0" indent="0" justifyLastLine="0" shrinkToFit="0" readingOrder="0"/>
    </dxf>
    <dxf>
      <font>
        <outline val="0"/>
        <shadow val="0"/>
        <u val="none"/>
        <vertAlign val="baseline"/>
        <sz val="11"/>
        <name val="Arial"/>
        <family val="2"/>
        <scheme val="none"/>
      </font>
      <alignment horizontal="center" vertical="top" textRotation="0" wrapText="0" indent="0" justifyLastLine="0" shrinkToFit="0" readingOrder="0"/>
    </dxf>
    <dxf>
      <font>
        <outline val="0"/>
        <shadow val="0"/>
        <u val="none"/>
        <vertAlign val="baseline"/>
        <sz val="11"/>
        <name val="Arial"/>
        <family val="2"/>
        <scheme val="none"/>
      </font>
      <alignment vertical="top" textRotation="0" indent="0" justifyLastLine="0" shrinkToFit="0" readingOrder="0"/>
    </dxf>
    <dxf>
      <alignment vertical="top" textRotation="0" indent="0" justifyLastLine="0" shrinkToFit="0" readingOrder="0"/>
    </dxf>
    <dxf>
      <fill>
        <patternFill patternType="solid">
          <fgColor indexed="64"/>
          <bgColor rgb="FF009999"/>
        </patternFill>
      </fill>
      <alignment horizontal="center" vertical="center" textRotation="0" wrapText="1" indent="0" justifyLastLine="0" shrinkToFit="0" readingOrder="0"/>
    </dxf>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ERA Table Grid" pivot="0" count="2" xr9:uid="{00000000-0011-0000-FFFF-FFFF00000000}">
      <tableStyleElement type="wholeTable" dxfId="10"/>
      <tableStyleElement type="headerRow" dxfId="9"/>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3. Statement of pipeline assets'!Print_Area"/><Relationship Id="rId13" Type="http://schemas.openxmlformats.org/officeDocument/2006/relationships/hyperlink" Target="#'4. Recovered capital'!Print_Area"/><Relationship Id="rId18" Type="http://schemas.openxmlformats.org/officeDocument/2006/relationships/image" Target="../media/image1.png"/><Relationship Id="rId3" Type="http://schemas.openxmlformats.org/officeDocument/2006/relationships/hyperlink" Target="#'2. Revenues and expenses'!Print_Area"/><Relationship Id="rId7" Type="http://schemas.openxmlformats.org/officeDocument/2006/relationships/hyperlink" Target="#'2.4 Shared costs'!Print_Area"/><Relationship Id="rId12" Type="http://schemas.openxmlformats.org/officeDocument/2006/relationships/hyperlink" Target="#'2.1 Revenue by service'!Print_Area"/><Relationship Id="rId17" Type="http://schemas.openxmlformats.org/officeDocument/2006/relationships/hyperlink" Target="#'Amendment record'!A1"/><Relationship Id="rId2" Type="http://schemas.openxmlformats.org/officeDocument/2006/relationships/hyperlink" Target="#'1. Pipeline information'!A1"/><Relationship Id="rId16" Type="http://schemas.openxmlformats.org/officeDocument/2006/relationships/hyperlink" Target="#'4.1 Pipelines capex'!Print_Area"/><Relationship Id="rId1" Type="http://schemas.openxmlformats.org/officeDocument/2006/relationships/hyperlink" Target="#Cover!A1"/><Relationship Id="rId6" Type="http://schemas.openxmlformats.org/officeDocument/2006/relationships/hyperlink" Target="#'1.1 Financial summary'!A1"/><Relationship Id="rId11" Type="http://schemas.openxmlformats.org/officeDocument/2006/relationships/hyperlink" Target="#'3.1 Asset useful life'!Print_Area"/><Relationship Id="rId5" Type="http://schemas.openxmlformats.org/officeDocument/2006/relationships/hyperlink" Target="#'2.2 Revenue contributions '!Print_Area"/><Relationship Id="rId15" Type="http://schemas.openxmlformats.org/officeDocument/2006/relationships/hyperlink" Target="#'3.2 Shared supporting assets'!Print_Area"/><Relationship Id="rId10" Type="http://schemas.openxmlformats.org/officeDocument/2006/relationships/hyperlink" Target="#'6. Notes'!Print_Area"/><Relationship Id="rId4" Type="http://schemas.openxmlformats.org/officeDocument/2006/relationships/hyperlink" Target="#'2.3 Indirect revenue'!Print_Area"/><Relationship Id="rId9" Type="http://schemas.openxmlformats.org/officeDocument/2006/relationships/hyperlink" Target="#'5. Weighted average price'!Print_Area"/><Relationship Id="rId14" Type="http://schemas.openxmlformats.org/officeDocument/2006/relationships/hyperlink" Target="#'5.1 Exempt WAP services'!Print_Area"/></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4</xdr:col>
      <xdr:colOff>30480</xdr:colOff>
      <xdr:row>0</xdr:row>
      <xdr:rowOff>30480</xdr:rowOff>
    </xdr:from>
    <xdr:to>
      <xdr:col>5</xdr:col>
      <xdr:colOff>586740</xdr:colOff>
      <xdr:row>2</xdr:row>
      <xdr:rowOff>53340</xdr:rowOff>
    </xdr:to>
    <xdr:pic>
      <xdr:nvPicPr>
        <xdr:cNvPr id="10650" name="Picture 1">
          <a:extLst>
            <a:ext uri="{FF2B5EF4-FFF2-40B4-BE49-F238E27FC236}">
              <a16:creationId xmlns:a16="http://schemas.microsoft.com/office/drawing/2014/main" id="{F9843479-99BF-42A9-A999-4524DEF94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30480"/>
          <a:ext cx="151638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4040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9BCD5B3F-935B-4A3C-8122-31E0D259324C}"/>
            </a:ext>
          </a:extLst>
        </xdr:cNvPr>
        <xdr:cNvSpPr>
          <a:spLocks noChangeArrowheads="1"/>
        </xdr:cNvSpPr>
      </xdr:nvSpPr>
      <xdr:spPr bwMode="auto">
        <a:xfrm>
          <a:off x="0" y="0"/>
          <a:ext cx="800100" cy="255269"/>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25595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A163B888-3A4F-401B-B3E5-A054183A6F19}"/>
            </a:ext>
          </a:extLst>
        </xdr:cNvPr>
        <xdr:cNvSpPr>
          <a:spLocks noChangeArrowheads="1"/>
        </xdr:cNvSpPr>
      </xdr:nvSpPr>
      <xdr:spPr bwMode="auto">
        <a:xfrm>
          <a:off x="0" y="0"/>
          <a:ext cx="800100" cy="28575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1959</xdr:colOff>
      <xdr:row>1</xdr:row>
      <xdr:rowOff>25595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4DBD592B-B207-4129-A85B-AE0EE20F6A16}"/>
            </a:ext>
          </a:extLst>
        </xdr:cNvPr>
        <xdr:cNvSpPr>
          <a:spLocks noChangeArrowheads="1"/>
        </xdr:cNvSpPr>
      </xdr:nvSpPr>
      <xdr:spPr bwMode="auto">
        <a:xfrm>
          <a:off x="0" y="0"/>
          <a:ext cx="809625" cy="28575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3062</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A3B42BF8-A463-4DA9-8416-FC2D7057B03F}"/>
            </a:ext>
          </a:extLst>
        </xdr:cNvPr>
        <xdr:cNvSpPr>
          <a:spLocks noChangeArrowheads="1"/>
        </xdr:cNvSpPr>
      </xdr:nvSpPr>
      <xdr:spPr bwMode="auto">
        <a:xfrm>
          <a:off x="0" y="0"/>
          <a:ext cx="762000" cy="269762"/>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2058</xdr:colOff>
      <xdr:row>1</xdr:row>
      <xdr:rowOff>31317</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09E339CE-A461-480E-8269-A9BAB7518EF8}"/>
            </a:ext>
          </a:extLst>
        </xdr:cNvPr>
        <xdr:cNvSpPr>
          <a:spLocks noChangeArrowheads="1"/>
        </xdr:cNvSpPr>
      </xdr:nvSpPr>
      <xdr:spPr bwMode="auto">
        <a:xfrm>
          <a:off x="0" y="0"/>
          <a:ext cx="847724" cy="289362"/>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805295</xdr:colOff>
      <xdr:row>1</xdr:row>
      <xdr:rowOff>15341</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B895B368-ACED-4B8E-AE11-35EB48A9861F}"/>
            </a:ext>
          </a:extLst>
        </xdr:cNvPr>
        <xdr:cNvSpPr>
          <a:spLocks noChangeArrowheads="1"/>
        </xdr:cNvSpPr>
      </xdr:nvSpPr>
      <xdr:spPr bwMode="auto">
        <a:xfrm>
          <a:off x="0" y="0"/>
          <a:ext cx="805295" cy="275114"/>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4002" name="Group 1">
          <a:extLst>
            <a:ext uri="{FF2B5EF4-FFF2-40B4-BE49-F238E27FC236}">
              <a16:creationId xmlns:a16="http://schemas.microsoft.com/office/drawing/2014/main" id="{DEB94867-2CA8-4978-99B8-AB5778892411}"/>
            </a:ext>
          </a:extLst>
        </xdr:cNvPr>
        <xdr:cNvGrpSpPr>
          <a:grpSpLocks/>
        </xdr:cNvGrpSpPr>
      </xdr:nvGrpSpPr>
      <xdr:grpSpPr bwMode="auto">
        <a:xfrm>
          <a:off x="0" y="0"/>
          <a:ext cx="904875"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312A2D71-3F38-47F1-AB79-AD297B774FB1}"/>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4008" name="Picture 3">
            <a:extLst>
              <a:ext uri="{FF2B5EF4-FFF2-40B4-BE49-F238E27FC236}">
                <a16:creationId xmlns:a16="http://schemas.microsoft.com/office/drawing/2014/main" id="{DE72B6AF-D172-4023-A042-7B00752C7C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4003" name="Group 7">
          <a:extLst>
            <a:ext uri="{FF2B5EF4-FFF2-40B4-BE49-F238E27FC236}">
              <a16:creationId xmlns:a16="http://schemas.microsoft.com/office/drawing/2014/main" id="{01B67A2F-0E19-412E-9791-3F4DB11C20C4}"/>
            </a:ext>
          </a:extLst>
        </xdr:cNvPr>
        <xdr:cNvGrpSpPr>
          <a:grpSpLocks/>
        </xdr:cNvGrpSpPr>
      </xdr:nvGrpSpPr>
      <xdr:grpSpPr bwMode="auto">
        <a:xfrm>
          <a:off x="0" y="0"/>
          <a:ext cx="904875"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41DF5943-B345-4EC3-B0C5-CE870F7221C6}"/>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4006" name="Picture 9">
            <a:extLst>
              <a:ext uri="{FF2B5EF4-FFF2-40B4-BE49-F238E27FC236}">
                <a16:creationId xmlns:a16="http://schemas.microsoft.com/office/drawing/2014/main" id="{DB3AD005-6ED3-4B8E-89B7-43A623A564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2036</xdr:colOff>
      <xdr:row>1</xdr:row>
      <xdr:rowOff>0</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F57A4F3F-4B99-4992-8ACC-97E2ABDF2651}"/>
            </a:ext>
          </a:extLst>
        </xdr:cNvPr>
        <xdr:cNvSpPr>
          <a:spLocks noChangeArrowheads="1"/>
        </xdr:cNvSpPr>
      </xdr:nvSpPr>
      <xdr:spPr bwMode="auto">
        <a:xfrm>
          <a:off x="0" y="0"/>
          <a:ext cx="771524" cy="2667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6521" name="Group 1">
          <a:extLst>
            <a:ext uri="{FF2B5EF4-FFF2-40B4-BE49-F238E27FC236}">
              <a16:creationId xmlns:a16="http://schemas.microsoft.com/office/drawing/2014/main" id="{0451A897-D434-4083-AD8B-26248C4A4E44}"/>
            </a:ext>
          </a:extLst>
        </xdr:cNvPr>
        <xdr:cNvGrpSpPr>
          <a:grpSpLocks/>
        </xdr:cNvGrpSpPr>
      </xdr:nvGrpSpPr>
      <xdr:grpSpPr bwMode="auto">
        <a:xfrm>
          <a:off x="0" y="0"/>
          <a:ext cx="904875"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AAA0275-6893-4854-BB68-DD30C3697F88}"/>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6527" name="Picture 3">
            <a:extLst>
              <a:ext uri="{FF2B5EF4-FFF2-40B4-BE49-F238E27FC236}">
                <a16:creationId xmlns:a16="http://schemas.microsoft.com/office/drawing/2014/main" id="{C394CA95-FF46-4BD2-970F-8B2F954E2B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6522" name="Group 7">
          <a:extLst>
            <a:ext uri="{FF2B5EF4-FFF2-40B4-BE49-F238E27FC236}">
              <a16:creationId xmlns:a16="http://schemas.microsoft.com/office/drawing/2014/main" id="{7E4BE384-BE31-42F2-93D1-689873EF8777}"/>
            </a:ext>
          </a:extLst>
        </xdr:cNvPr>
        <xdr:cNvGrpSpPr>
          <a:grpSpLocks/>
        </xdr:cNvGrpSpPr>
      </xdr:nvGrpSpPr>
      <xdr:grpSpPr bwMode="auto">
        <a:xfrm>
          <a:off x="0" y="0"/>
          <a:ext cx="904875"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EEFD2915-67D1-4806-A1DB-F055748C7D0D}"/>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6525" name="Picture 9">
            <a:extLst>
              <a:ext uri="{FF2B5EF4-FFF2-40B4-BE49-F238E27FC236}">
                <a16:creationId xmlns:a16="http://schemas.microsoft.com/office/drawing/2014/main" id="{CBAECCE3-9DE7-4D74-8294-00563242D0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1</xdr:row>
      <xdr:rowOff>0</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93BFBAA4-F7E1-42AD-AD8C-6A7B10922DFA}"/>
            </a:ext>
          </a:extLst>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847725</xdr:colOff>
      <xdr:row>1</xdr:row>
      <xdr:rowOff>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C17C7613-15AA-4B45-8553-B6789C2ABBB0}"/>
            </a:ext>
          </a:extLst>
        </xdr:cNvPr>
        <xdr:cNvSpPr>
          <a:spLocks noChangeArrowheads="1"/>
        </xdr:cNvSpPr>
      </xdr:nvSpPr>
      <xdr:spPr bwMode="auto">
        <a:xfrm>
          <a:off x="0" y="0"/>
          <a:ext cx="847725" cy="257175"/>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6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18522</xdr:colOff>
      <xdr:row>0</xdr:row>
      <xdr:rowOff>219075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8EE88053-CC92-4754-B236-99102BFFEC8D}"/>
            </a:ext>
          </a:extLst>
        </xdr:cNvPr>
        <xdr:cNvSpPr>
          <a:spLocks noChangeArrowheads="1"/>
        </xdr:cNvSpPr>
      </xdr:nvSpPr>
      <xdr:spPr bwMode="auto">
        <a:xfrm>
          <a:off x="0" y="0"/>
          <a:ext cx="828147" cy="219075"/>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16193</xdr:rowOff>
    </xdr:from>
    <xdr:to>
      <xdr:col>4</xdr:col>
      <xdr:colOff>128662</xdr:colOff>
      <xdr:row>8</xdr:row>
      <xdr:rowOff>16193</xdr:rowOff>
    </xdr:to>
    <xdr:sp macro="" textlink="">
      <xdr:nvSpPr>
        <xdr:cNvPr id="3073" name="AutoShape 15">
          <a:hlinkClick xmlns:r="http://schemas.openxmlformats.org/officeDocument/2006/relationships" r:id="rId1"/>
          <a:extLst>
            <a:ext uri="{FF2B5EF4-FFF2-40B4-BE49-F238E27FC236}">
              <a16:creationId xmlns:a16="http://schemas.microsoft.com/office/drawing/2014/main" id="{4C1D9731-915E-42BA-8FD7-96F30D31649D}"/>
            </a:ext>
          </a:extLst>
        </xdr:cNvPr>
        <xdr:cNvSpPr>
          <a:spLocks noChangeArrowheads="1"/>
        </xdr:cNvSpPr>
      </xdr:nvSpPr>
      <xdr:spPr bwMode="auto">
        <a:xfrm>
          <a:off x="876300" y="1143001"/>
          <a:ext cx="2743200" cy="571500"/>
        </a:xfrm>
        <a:prstGeom prst="bevel">
          <a:avLst>
            <a:gd name="adj" fmla="val 12500"/>
          </a:avLst>
        </a:prstGeom>
        <a:solidFill>
          <a:srgbClr val="009999">
            <a:alpha val="89412"/>
          </a:srgbClr>
        </a:solidFill>
        <a:ln>
          <a:noFill/>
        </a:ln>
      </xdr:spPr>
      <xdr:txBody>
        <a:bodyPr vertOverflow="clip" wrap="square" lIns="180000" tIns="45720" rIns="180000" bIns="45720" anchor="ctr"/>
        <a:lstStyle/>
        <a:p>
          <a:pPr algn="l" rtl="0">
            <a:defRPr sz="1000"/>
          </a:pPr>
          <a:r>
            <a:rPr lang="en-AU" sz="1000" b="1" i="0" u="none" strike="noStrike" baseline="0">
              <a:solidFill>
                <a:schemeClr val="bg1"/>
              </a:solidFill>
              <a:latin typeface="Arial"/>
              <a:cs typeface="Arial"/>
            </a:rPr>
            <a:t>Cover sheet</a:t>
          </a:r>
        </a:p>
      </xdr:txBody>
    </xdr:sp>
    <xdr:clientData/>
  </xdr:twoCellAnchor>
  <xdr:twoCellAnchor>
    <xdr:from>
      <xdr:col>2</xdr:col>
      <xdr:colOff>0</xdr:colOff>
      <xdr:row>9</xdr:row>
      <xdr:rowOff>6666</xdr:rowOff>
    </xdr:from>
    <xdr:to>
      <xdr:col>4</xdr:col>
      <xdr:colOff>124929</xdr:colOff>
      <xdr:row>12</xdr:row>
      <xdr:rowOff>16226</xdr:rowOff>
    </xdr:to>
    <xdr:sp macro="" textlink="">
      <xdr:nvSpPr>
        <xdr:cNvPr id="3075" name="AutoShape 2">
          <a:hlinkClick xmlns:r="http://schemas.openxmlformats.org/officeDocument/2006/relationships" r:id="rId2"/>
          <a:extLst>
            <a:ext uri="{FF2B5EF4-FFF2-40B4-BE49-F238E27FC236}">
              <a16:creationId xmlns:a16="http://schemas.microsoft.com/office/drawing/2014/main" id="{9138939C-AD8D-4F9F-A4CF-255B9484AD22}"/>
            </a:ext>
          </a:extLst>
        </xdr:cNvPr>
        <xdr:cNvSpPr>
          <a:spLocks noChangeArrowheads="1"/>
        </xdr:cNvSpPr>
      </xdr:nvSpPr>
      <xdr:spPr bwMode="auto">
        <a:xfrm>
          <a:off x="885825" y="1903094"/>
          <a:ext cx="2724150" cy="573406"/>
        </a:xfrm>
        <a:prstGeom prst="bevel">
          <a:avLst>
            <a:gd name="adj" fmla="val 12500"/>
          </a:avLst>
        </a:prstGeom>
        <a:solidFill>
          <a:srgbClr val="009999">
            <a:alpha val="89412"/>
          </a:srgbClr>
        </a:solidFill>
        <a:ln>
          <a:noFill/>
        </a:ln>
      </xdr:spPr>
      <xdr:txBody>
        <a:bodyPr vertOverflow="clip" wrap="square" lIns="180000" tIns="45720" rIns="180000" bIns="45720" anchor="ctr"/>
        <a:lstStyle/>
        <a:p>
          <a:pPr marL="0" indent="0" algn="l" rtl="0">
            <a:defRPr sz="1000"/>
          </a:pPr>
          <a:r>
            <a:rPr lang="en-AU" sz="1000" b="1" i="0" u="none" strike="noStrike" baseline="0">
              <a:solidFill>
                <a:schemeClr val="bg1"/>
              </a:solidFill>
              <a:latin typeface="Arial"/>
              <a:ea typeface="+mn-ea"/>
              <a:cs typeface="Arial"/>
            </a:rPr>
            <a:t>1. Pipeline information</a:t>
          </a:r>
        </a:p>
      </xdr:txBody>
    </xdr:sp>
    <xdr:clientData/>
  </xdr:twoCellAnchor>
  <xdr:twoCellAnchor>
    <xdr:from>
      <xdr:col>2</xdr:col>
      <xdr:colOff>20226</xdr:colOff>
      <xdr:row>16</xdr:row>
      <xdr:rowOff>69250</xdr:rowOff>
    </xdr:from>
    <xdr:to>
      <xdr:col>4</xdr:col>
      <xdr:colOff>132268</xdr:colOff>
      <xdr:row>19</xdr:row>
      <xdr:rowOff>69532</xdr:rowOff>
    </xdr:to>
    <xdr:sp macro="" textlink="">
      <xdr:nvSpPr>
        <xdr:cNvPr id="3076" name="AutoShape 2">
          <a:hlinkClick xmlns:r="http://schemas.openxmlformats.org/officeDocument/2006/relationships" r:id="rId3"/>
          <a:extLst>
            <a:ext uri="{FF2B5EF4-FFF2-40B4-BE49-F238E27FC236}">
              <a16:creationId xmlns:a16="http://schemas.microsoft.com/office/drawing/2014/main" id="{97293203-76C7-4B23-99C3-91160C792C8A}"/>
            </a:ext>
          </a:extLst>
        </xdr:cNvPr>
        <xdr:cNvSpPr>
          <a:spLocks noChangeArrowheads="1"/>
        </xdr:cNvSpPr>
      </xdr:nvSpPr>
      <xdr:spPr bwMode="auto">
        <a:xfrm>
          <a:off x="922244" y="3322038"/>
          <a:ext cx="2706781" cy="571782"/>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2. Revenues and expenses</a:t>
          </a:r>
        </a:p>
      </xdr:txBody>
    </xdr:sp>
    <xdr:clientData/>
  </xdr:twoCellAnchor>
  <xdr:twoCellAnchor>
    <xdr:from>
      <xdr:col>2</xdr:col>
      <xdr:colOff>162653</xdr:colOff>
      <xdr:row>27</xdr:row>
      <xdr:rowOff>100236</xdr:rowOff>
    </xdr:from>
    <xdr:to>
      <xdr:col>4</xdr:col>
      <xdr:colOff>244931</xdr:colOff>
      <xdr:row>30</xdr:row>
      <xdr:rowOff>107951</xdr:rowOff>
    </xdr:to>
    <xdr:sp macro="" textlink="">
      <xdr:nvSpPr>
        <xdr:cNvPr id="3078" name="AutoShape 2">
          <a:hlinkClick xmlns:r="http://schemas.openxmlformats.org/officeDocument/2006/relationships" r:id="rId4"/>
          <a:extLst>
            <a:ext uri="{FF2B5EF4-FFF2-40B4-BE49-F238E27FC236}">
              <a16:creationId xmlns:a16="http://schemas.microsoft.com/office/drawing/2014/main" id="{A98B3BCB-46FE-4ED0-8DF5-7DB3DFD17038}"/>
            </a:ext>
          </a:extLst>
        </xdr:cNvPr>
        <xdr:cNvSpPr>
          <a:spLocks noChangeArrowheads="1"/>
        </xdr:cNvSpPr>
      </xdr:nvSpPr>
      <xdr:spPr bwMode="auto">
        <a:xfrm>
          <a:off x="1131346" y="5479004"/>
          <a:ext cx="2667266" cy="615291"/>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2.3 Indirect revenue</a:t>
          </a:r>
        </a:p>
      </xdr:txBody>
    </xdr:sp>
    <xdr:clientData/>
  </xdr:twoCellAnchor>
  <xdr:twoCellAnchor>
    <xdr:from>
      <xdr:col>2</xdr:col>
      <xdr:colOff>165287</xdr:colOff>
      <xdr:row>23</xdr:row>
      <xdr:rowOff>107633</xdr:rowOff>
    </xdr:from>
    <xdr:to>
      <xdr:col>4</xdr:col>
      <xdr:colOff>259697</xdr:colOff>
      <xdr:row>27</xdr:row>
      <xdr:rowOff>19461</xdr:rowOff>
    </xdr:to>
    <xdr:sp macro="" textlink="">
      <xdr:nvSpPr>
        <xdr:cNvPr id="3090" name="AutoShape 2">
          <a:hlinkClick xmlns:r="http://schemas.openxmlformats.org/officeDocument/2006/relationships" r:id="rId5"/>
          <a:extLst>
            <a:ext uri="{FF2B5EF4-FFF2-40B4-BE49-F238E27FC236}">
              <a16:creationId xmlns:a16="http://schemas.microsoft.com/office/drawing/2014/main" id="{4AD50F41-935F-4155-B846-B9974F8E3806}"/>
            </a:ext>
          </a:extLst>
        </xdr:cNvPr>
        <xdr:cNvSpPr>
          <a:spLocks noChangeArrowheads="1"/>
        </xdr:cNvSpPr>
      </xdr:nvSpPr>
      <xdr:spPr bwMode="auto">
        <a:xfrm>
          <a:off x="1133980" y="4760596"/>
          <a:ext cx="2688127" cy="601710"/>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2.2 Revenue contributions</a:t>
          </a:r>
        </a:p>
      </xdr:txBody>
    </xdr:sp>
    <xdr:clientData/>
  </xdr:twoCellAnchor>
  <xdr:twoCellAnchor>
    <xdr:from>
      <xdr:col>2</xdr:col>
      <xdr:colOff>182879</xdr:colOff>
      <xdr:row>12</xdr:row>
      <xdr:rowOff>65162</xdr:rowOff>
    </xdr:from>
    <xdr:to>
      <xdr:col>4</xdr:col>
      <xdr:colOff>275793</xdr:colOff>
      <xdr:row>15</xdr:row>
      <xdr:rowOff>64998</xdr:rowOff>
    </xdr:to>
    <xdr:sp macro="" textlink="">
      <xdr:nvSpPr>
        <xdr:cNvPr id="3148" name="AutoShape 2">
          <a:hlinkClick xmlns:r="http://schemas.openxmlformats.org/officeDocument/2006/relationships" r:id="rId6"/>
          <a:extLst>
            <a:ext uri="{FF2B5EF4-FFF2-40B4-BE49-F238E27FC236}">
              <a16:creationId xmlns:a16="http://schemas.microsoft.com/office/drawing/2014/main" id="{DB4886DD-9C1C-491B-B388-C7C6B3D86F95}"/>
            </a:ext>
          </a:extLst>
        </xdr:cNvPr>
        <xdr:cNvSpPr>
          <a:spLocks noChangeArrowheads="1"/>
        </xdr:cNvSpPr>
      </xdr:nvSpPr>
      <xdr:spPr bwMode="auto">
        <a:xfrm>
          <a:off x="1266824" y="2637865"/>
          <a:ext cx="2520000" cy="576000"/>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1.1 Financial summary</a:t>
          </a:r>
        </a:p>
        <a:p>
          <a:pPr algn="l" rtl="0">
            <a:defRPr sz="1000"/>
          </a:pPr>
          <a:endParaRPr lang="en-AU" sz="1000" b="1" i="0" u="none" strike="noStrike" baseline="0">
            <a:solidFill>
              <a:srgbClr val="000080"/>
            </a:solidFill>
            <a:latin typeface="Arial"/>
            <a:cs typeface="Arial"/>
          </a:endParaRPr>
        </a:p>
      </xdr:txBody>
    </xdr:sp>
    <xdr:clientData/>
  </xdr:twoCellAnchor>
  <xdr:twoCellAnchor>
    <xdr:from>
      <xdr:col>2</xdr:col>
      <xdr:colOff>176212</xdr:colOff>
      <xdr:row>31</xdr:row>
      <xdr:rowOff>59503</xdr:rowOff>
    </xdr:from>
    <xdr:to>
      <xdr:col>4</xdr:col>
      <xdr:colOff>259601</xdr:colOff>
      <xdr:row>34</xdr:row>
      <xdr:rowOff>58137</xdr:rowOff>
    </xdr:to>
    <xdr:sp macro="" textlink="">
      <xdr:nvSpPr>
        <xdr:cNvPr id="3155" name="AutoShape 2">
          <a:hlinkClick xmlns:r="http://schemas.openxmlformats.org/officeDocument/2006/relationships" r:id="rId7"/>
          <a:extLst>
            <a:ext uri="{FF2B5EF4-FFF2-40B4-BE49-F238E27FC236}">
              <a16:creationId xmlns:a16="http://schemas.microsoft.com/office/drawing/2014/main" id="{D97C8872-AD78-4911-89C3-D11EBBB42C69}"/>
            </a:ext>
          </a:extLst>
        </xdr:cNvPr>
        <xdr:cNvSpPr>
          <a:spLocks noChangeArrowheads="1"/>
        </xdr:cNvSpPr>
      </xdr:nvSpPr>
      <xdr:spPr bwMode="auto">
        <a:xfrm>
          <a:off x="1152525" y="6175506"/>
          <a:ext cx="2669476" cy="570134"/>
        </a:xfrm>
        <a:prstGeom prst="bevel">
          <a:avLst>
            <a:gd name="adj" fmla="val 12500"/>
          </a:avLst>
        </a:prstGeom>
        <a:solidFill>
          <a:srgbClr val="C0C0C0">
            <a:alpha val="89803"/>
          </a:srgbClr>
        </a:solidFill>
        <a:ln>
          <a:noFill/>
        </a:ln>
        <a:effec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2.4 Shared costs</a:t>
          </a:r>
        </a:p>
      </xdr:txBody>
    </xdr:sp>
    <xdr:clientData/>
  </xdr:twoCellAnchor>
  <xdr:twoCellAnchor>
    <xdr:from>
      <xdr:col>5</xdr:col>
      <xdr:colOff>93233</xdr:colOff>
      <xdr:row>5</xdr:row>
      <xdr:rowOff>17761</xdr:rowOff>
    </xdr:from>
    <xdr:to>
      <xdr:col>8</xdr:col>
      <xdr:colOff>8491</xdr:colOff>
      <xdr:row>7</xdr:row>
      <xdr:rowOff>152516</xdr:rowOff>
    </xdr:to>
    <xdr:sp macro="" textlink="">
      <xdr:nvSpPr>
        <xdr:cNvPr id="3157" name="AutoShape 2">
          <a:hlinkClick xmlns:r="http://schemas.openxmlformats.org/officeDocument/2006/relationships" r:id="rId8"/>
          <a:extLst>
            <a:ext uri="{FF2B5EF4-FFF2-40B4-BE49-F238E27FC236}">
              <a16:creationId xmlns:a16="http://schemas.microsoft.com/office/drawing/2014/main" id="{32DF7CA1-5B83-482C-8ECF-469C34F090DE}"/>
            </a:ext>
          </a:extLst>
        </xdr:cNvPr>
        <xdr:cNvSpPr>
          <a:spLocks noChangeArrowheads="1"/>
        </xdr:cNvSpPr>
      </xdr:nvSpPr>
      <xdr:spPr bwMode="auto">
        <a:xfrm>
          <a:off x="4692856" y="1150284"/>
          <a:ext cx="2841420" cy="545135"/>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3. Statement of pipeline assets</a:t>
          </a:r>
        </a:p>
      </xdr:txBody>
    </xdr:sp>
    <xdr:clientData/>
  </xdr:twoCellAnchor>
  <xdr:twoCellAnchor>
    <xdr:from>
      <xdr:col>5</xdr:col>
      <xdr:colOff>54062</xdr:colOff>
      <xdr:row>24</xdr:row>
      <xdr:rowOff>30647</xdr:rowOff>
    </xdr:from>
    <xdr:to>
      <xdr:col>8</xdr:col>
      <xdr:colOff>31449</xdr:colOff>
      <xdr:row>27</xdr:row>
      <xdr:rowOff>30388</xdr:rowOff>
    </xdr:to>
    <xdr:sp macro="" textlink="">
      <xdr:nvSpPr>
        <xdr:cNvPr id="3173" name="AutoShape 2">
          <a:hlinkClick xmlns:r="http://schemas.openxmlformats.org/officeDocument/2006/relationships" r:id="rId9"/>
          <a:extLst>
            <a:ext uri="{FF2B5EF4-FFF2-40B4-BE49-F238E27FC236}">
              <a16:creationId xmlns:a16="http://schemas.microsoft.com/office/drawing/2014/main" id="{0FC1CA5C-6A10-4571-96BF-05F67F766CDC}"/>
            </a:ext>
          </a:extLst>
        </xdr:cNvPr>
        <xdr:cNvSpPr>
          <a:spLocks noChangeAspect="1" noChangeArrowheads="1"/>
        </xdr:cNvSpPr>
      </xdr:nvSpPr>
      <xdr:spPr bwMode="auto">
        <a:xfrm>
          <a:off x="4202200" y="4801720"/>
          <a:ext cx="2493875" cy="576000"/>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5. Weighted average price</a:t>
          </a:r>
        </a:p>
      </xdr:txBody>
    </xdr:sp>
    <xdr:clientData/>
  </xdr:twoCellAnchor>
  <xdr:twoCellAnchor>
    <xdr:from>
      <xdr:col>5</xdr:col>
      <xdr:colOff>47346</xdr:colOff>
      <xdr:row>31</xdr:row>
      <xdr:rowOff>81747</xdr:rowOff>
    </xdr:from>
    <xdr:to>
      <xdr:col>8</xdr:col>
      <xdr:colOff>6677</xdr:colOff>
      <xdr:row>34</xdr:row>
      <xdr:rowOff>185948</xdr:rowOff>
    </xdr:to>
    <xdr:sp macro="" textlink="">
      <xdr:nvSpPr>
        <xdr:cNvPr id="3176" name="AutoShape 2">
          <a:hlinkClick xmlns:r="http://schemas.openxmlformats.org/officeDocument/2006/relationships" r:id="rId10"/>
          <a:extLst>
            <a:ext uri="{FF2B5EF4-FFF2-40B4-BE49-F238E27FC236}">
              <a16:creationId xmlns:a16="http://schemas.microsoft.com/office/drawing/2014/main" id="{83AEE5CD-3A09-46FC-A1EE-FD4287A16B26}"/>
            </a:ext>
          </a:extLst>
        </xdr:cNvPr>
        <xdr:cNvSpPr>
          <a:spLocks noChangeArrowheads="1"/>
        </xdr:cNvSpPr>
      </xdr:nvSpPr>
      <xdr:spPr bwMode="auto">
        <a:xfrm>
          <a:off x="4632681" y="6232040"/>
          <a:ext cx="2833014" cy="598064"/>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6. Notes</a:t>
          </a:r>
        </a:p>
      </xdr:txBody>
    </xdr:sp>
    <xdr:clientData/>
  </xdr:twoCellAnchor>
  <xdr:twoCellAnchor>
    <xdr:from>
      <xdr:col>6</xdr:col>
      <xdr:colOff>98443</xdr:colOff>
      <xdr:row>8</xdr:row>
      <xdr:rowOff>62471</xdr:rowOff>
    </xdr:from>
    <xdr:to>
      <xdr:col>8</xdr:col>
      <xdr:colOff>168888</xdr:colOff>
      <xdr:row>11</xdr:row>
      <xdr:rowOff>70011</xdr:rowOff>
    </xdr:to>
    <xdr:sp macro="" textlink="">
      <xdr:nvSpPr>
        <xdr:cNvPr id="21" name="AutoShape 2">
          <a:hlinkClick xmlns:r="http://schemas.openxmlformats.org/officeDocument/2006/relationships" r:id="rId11"/>
          <a:extLst>
            <a:ext uri="{FF2B5EF4-FFF2-40B4-BE49-F238E27FC236}">
              <a16:creationId xmlns:a16="http://schemas.microsoft.com/office/drawing/2014/main" id="{DE9EE794-4578-4391-B116-2A6960CDBFE2}"/>
            </a:ext>
          </a:extLst>
        </xdr:cNvPr>
        <xdr:cNvSpPr>
          <a:spLocks noChangeArrowheads="1"/>
        </xdr:cNvSpPr>
      </xdr:nvSpPr>
      <xdr:spPr bwMode="auto">
        <a:xfrm>
          <a:off x="5065731" y="1806499"/>
          <a:ext cx="2649720" cy="571319"/>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3.1 Asset useful life</a:t>
          </a:r>
        </a:p>
      </xdr:txBody>
    </xdr:sp>
    <xdr:clientData/>
  </xdr:twoCellAnchor>
  <xdr:twoCellAnchor>
    <xdr:from>
      <xdr:col>2</xdr:col>
      <xdr:colOff>176492</xdr:colOff>
      <xdr:row>20</xdr:row>
      <xdr:rowOff>51155</xdr:rowOff>
    </xdr:from>
    <xdr:to>
      <xdr:col>4</xdr:col>
      <xdr:colOff>275149</xdr:colOff>
      <xdr:row>23</xdr:row>
      <xdr:rowOff>55834</xdr:rowOff>
    </xdr:to>
    <xdr:sp macro="" textlink="">
      <xdr:nvSpPr>
        <xdr:cNvPr id="24" name="AutoShape 2">
          <a:hlinkClick xmlns:r="http://schemas.openxmlformats.org/officeDocument/2006/relationships" r:id="rId12"/>
          <a:extLst>
            <a:ext uri="{FF2B5EF4-FFF2-40B4-BE49-F238E27FC236}">
              <a16:creationId xmlns:a16="http://schemas.microsoft.com/office/drawing/2014/main" id="{19D6E921-CCB6-4CF6-883D-9F776EC48839}"/>
            </a:ext>
          </a:extLst>
        </xdr:cNvPr>
        <xdr:cNvSpPr>
          <a:spLocks noChangeArrowheads="1"/>
        </xdr:cNvSpPr>
      </xdr:nvSpPr>
      <xdr:spPr bwMode="auto">
        <a:xfrm>
          <a:off x="1271867" y="4090708"/>
          <a:ext cx="2520000" cy="576000"/>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2.1 Revenue by service</a:t>
          </a:r>
        </a:p>
      </xdr:txBody>
    </xdr:sp>
    <xdr:clientData/>
  </xdr:twoCellAnchor>
  <xdr:twoCellAnchor>
    <xdr:from>
      <xdr:col>5</xdr:col>
      <xdr:colOff>77657</xdr:colOff>
      <xdr:row>16</xdr:row>
      <xdr:rowOff>58156</xdr:rowOff>
    </xdr:from>
    <xdr:to>
      <xdr:col>8</xdr:col>
      <xdr:colOff>31635</xdr:colOff>
      <xdr:row>19</xdr:row>
      <xdr:rowOff>57894</xdr:rowOff>
    </xdr:to>
    <xdr:sp macro="" textlink="">
      <xdr:nvSpPr>
        <xdr:cNvPr id="31" name="AutoShape 2">
          <a:hlinkClick xmlns:r="http://schemas.openxmlformats.org/officeDocument/2006/relationships" r:id="rId13"/>
          <a:extLst>
            <a:ext uri="{FF2B5EF4-FFF2-40B4-BE49-F238E27FC236}">
              <a16:creationId xmlns:a16="http://schemas.microsoft.com/office/drawing/2014/main" id="{87BC1A8A-9332-45A3-82C1-A0764871EE0D}"/>
            </a:ext>
          </a:extLst>
        </xdr:cNvPr>
        <xdr:cNvSpPr>
          <a:spLocks noChangeArrowheads="1"/>
        </xdr:cNvSpPr>
      </xdr:nvSpPr>
      <xdr:spPr bwMode="auto">
        <a:xfrm>
          <a:off x="4213412" y="3369047"/>
          <a:ext cx="2492188" cy="576000"/>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4.  Recovered capital</a:t>
          </a:r>
        </a:p>
      </xdr:txBody>
    </xdr:sp>
    <xdr:clientData/>
  </xdr:twoCellAnchor>
  <xdr:twoCellAnchor>
    <xdr:from>
      <xdr:col>6</xdr:col>
      <xdr:colOff>99624</xdr:colOff>
      <xdr:row>27</xdr:row>
      <xdr:rowOff>85611</xdr:rowOff>
    </xdr:from>
    <xdr:to>
      <xdr:col>8</xdr:col>
      <xdr:colOff>168830</xdr:colOff>
      <xdr:row>30</xdr:row>
      <xdr:rowOff>93086</xdr:rowOff>
    </xdr:to>
    <xdr:sp macro="" textlink="">
      <xdr:nvSpPr>
        <xdr:cNvPr id="27" name="AutoShape 2">
          <a:hlinkClick xmlns:r="http://schemas.openxmlformats.org/officeDocument/2006/relationships" r:id="rId14"/>
          <a:extLst>
            <a:ext uri="{FF2B5EF4-FFF2-40B4-BE49-F238E27FC236}">
              <a16:creationId xmlns:a16="http://schemas.microsoft.com/office/drawing/2014/main" id="{E591BBB8-3002-4930-A407-8EB946E7D84D}"/>
            </a:ext>
          </a:extLst>
        </xdr:cNvPr>
        <xdr:cNvSpPr>
          <a:spLocks noChangeArrowheads="1"/>
        </xdr:cNvSpPr>
      </xdr:nvSpPr>
      <xdr:spPr bwMode="auto">
        <a:xfrm>
          <a:off x="5048814" y="5466284"/>
          <a:ext cx="2666544" cy="584643"/>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5.1 Exempt WAP services</a:t>
          </a:r>
        </a:p>
      </xdr:txBody>
    </xdr:sp>
    <xdr:clientData/>
  </xdr:twoCellAnchor>
  <xdr:twoCellAnchor>
    <xdr:from>
      <xdr:col>6</xdr:col>
      <xdr:colOff>93961</xdr:colOff>
      <xdr:row>12</xdr:row>
      <xdr:rowOff>23754</xdr:rowOff>
    </xdr:from>
    <xdr:to>
      <xdr:col>8</xdr:col>
      <xdr:colOff>168489</xdr:colOff>
      <xdr:row>15</xdr:row>
      <xdr:rowOff>41889</xdr:rowOff>
    </xdr:to>
    <xdr:sp macro="" textlink="">
      <xdr:nvSpPr>
        <xdr:cNvPr id="35" name="AutoShape 2">
          <a:hlinkClick xmlns:r="http://schemas.openxmlformats.org/officeDocument/2006/relationships" r:id="rId15"/>
          <a:extLst>
            <a:ext uri="{FF2B5EF4-FFF2-40B4-BE49-F238E27FC236}">
              <a16:creationId xmlns:a16="http://schemas.microsoft.com/office/drawing/2014/main" id="{6BD87C3C-B886-441D-80BE-A840B56DE15C}"/>
            </a:ext>
          </a:extLst>
        </xdr:cNvPr>
        <xdr:cNvSpPr>
          <a:spLocks noChangeArrowheads="1"/>
        </xdr:cNvSpPr>
      </xdr:nvSpPr>
      <xdr:spPr bwMode="auto">
        <a:xfrm>
          <a:off x="5047914" y="2512637"/>
          <a:ext cx="2667226" cy="561901"/>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3.2 Shared supporting assets</a:t>
          </a:r>
        </a:p>
      </xdr:txBody>
    </xdr:sp>
    <xdr:clientData/>
  </xdr:twoCellAnchor>
  <xdr:twoCellAnchor>
    <xdr:from>
      <xdr:col>6</xdr:col>
      <xdr:colOff>72053</xdr:colOff>
      <xdr:row>20</xdr:row>
      <xdr:rowOff>20786</xdr:rowOff>
    </xdr:from>
    <xdr:to>
      <xdr:col>8</xdr:col>
      <xdr:colOff>168479</xdr:colOff>
      <xdr:row>23</xdr:row>
      <xdr:rowOff>20598</xdr:rowOff>
    </xdr:to>
    <xdr:sp macro="" textlink="">
      <xdr:nvSpPr>
        <xdr:cNvPr id="36" name="AutoShape 2">
          <a:hlinkClick xmlns:r="http://schemas.openxmlformats.org/officeDocument/2006/relationships" r:id="rId16"/>
          <a:extLst>
            <a:ext uri="{FF2B5EF4-FFF2-40B4-BE49-F238E27FC236}">
              <a16:creationId xmlns:a16="http://schemas.microsoft.com/office/drawing/2014/main" id="{961204E6-E076-4762-B8BB-0F068541D79A}"/>
            </a:ext>
          </a:extLst>
        </xdr:cNvPr>
        <xdr:cNvSpPr>
          <a:spLocks noChangeArrowheads="1"/>
        </xdr:cNvSpPr>
      </xdr:nvSpPr>
      <xdr:spPr bwMode="auto">
        <a:xfrm>
          <a:off x="5030768" y="4018429"/>
          <a:ext cx="2684354" cy="590362"/>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4.1 Pipelines capex</a:t>
          </a:r>
        </a:p>
      </xdr:txBody>
    </xdr:sp>
    <xdr:clientData/>
  </xdr:twoCellAnchor>
  <xdr:twoCellAnchor>
    <xdr:from>
      <xdr:col>5</xdr:col>
      <xdr:colOff>53340</xdr:colOff>
      <xdr:row>36</xdr:row>
      <xdr:rowOff>0</xdr:rowOff>
    </xdr:from>
    <xdr:to>
      <xdr:col>8</xdr:col>
      <xdr:colOff>12358</xdr:colOff>
      <xdr:row>38</xdr:row>
      <xdr:rowOff>99769</xdr:rowOff>
    </xdr:to>
    <xdr:sp macro="" textlink="">
      <xdr:nvSpPr>
        <xdr:cNvPr id="22" name="AutoShape 2">
          <a:hlinkClick xmlns:r="http://schemas.openxmlformats.org/officeDocument/2006/relationships" r:id="rId17"/>
          <a:extLst>
            <a:ext uri="{FF2B5EF4-FFF2-40B4-BE49-F238E27FC236}">
              <a16:creationId xmlns:a16="http://schemas.microsoft.com/office/drawing/2014/main" id="{D825D337-F70D-4226-BCD6-F337D1174102}"/>
            </a:ext>
          </a:extLst>
        </xdr:cNvPr>
        <xdr:cNvSpPr>
          <a:spLocks noChangeArrowheads="1"/>
        </xdr:cNvSpPr>
      </xdr:nvSpPr>
      <xdr:spPr bwMode="auto">
        <a:xfrm>
          <a:off x="4644390" y="7010400"/>
          <a:ext cx="2827003" cy="563880"/>
        </a:xfrm>
        <a:prstGeom prst="bevel">
          <a:avLst>
            <a:gd name="adj" fmla="val 12500"/>
          </a:avLst>
        </a:prstGeom>
        <a:solidFill>
          <a:srgbClr val="009999">
            <a:alpha val="89412"/>
          </a:srgbClr>
        </a:solidFill>
        <a:ln>
          <a:noFill/>
        </a:ln>
      </xdr:spPr>
      <xdr:txBody>
        <a:bodyPr vertOverflow="clip" wrap="square" lIns="180000" tIns="46800" rIns="180000" bIns="46800" anchor="ctr"/>
        <a:lstStyle/>
        <a:p>
          <a:pPr algn="l" rtl="0">
            <a:defRPr sz="1000"/>
          </a:pPr>
          <a:r>
            <a:rPr lang="en-AU" sz="1000" b="1" i="0" u="none" strike="noStrike" baseline="0">
              <a:solidFill>
                <a:schemeClr val="bg1"/>
              </a:solidFill>
              <a:latin typeface="Arial"/>
              <a:cs typeface="Arial"/>
            </a:rPr>
            <a:t>Amendment record</a:t>
          </a:r>
        </a:p>
      </xdr:txBody>
    </xdr:sp>
    <xdr:clientData/>
  </xdr:twoCellAnchor>
  <xdr:twoCellAnchor editAs="oneCell">
    <xdr:from>
      <xdr:col>1</xdr:col>
      <xdr:colOff>30480</xdr:colOff>
      <xdr:row>1</xdr:row>
      <xdr:rowOff>30480</xdr:rowOff>
    </xdr:from>
    <xdr:to>
      <xdr:col>3</xdr:col>
      <xdr:colOff>30480</xdr:colOff>
      <xdr:row>3</xdr:row>
      <xdr:rowOff>38100</xdr:rowOff>
    </xdr:to>
    <xdr:pic>
      <xdr:nvPicPr>
        <xdr:cNvPr id="95959" name="Picture 1">
          <a:extLst>
            <a:ext uri="{FF2B5EF4-FFF2-40B4-BE49-F238E27FC236}">
              <a16:creationId xmlns:a16="http://schemas.microsoft.com/office/drawing/2014/main" id="{99D61CBD-B0C1-4843-959F-1AD33E91ADD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87680" y="320040"/>
          <a:ext cx="16916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7430" name="Group 1">
          <a:extLst>
            <a:ext uri="{FF2B5EF4-FFF2-40B4-BE49-F238E27FC236}">
              <a16:creationId xmlns:a16="http://schemas.microsoft.com/office/drawing/2014/main" id="{53BA3937-A378-4A0A-92A7-23C7FCA3BC99}"/>
            </a:ext>
          </a:extLst>
        </xdr:cNvPr>
        <xdr:cNvGrpSpPr>
          <a:grpSpLocks/>
        </xdr:cNvGrpSpPr>
      </xdr:nvGrpSpPr>
      <xdr:grpSpPr bwMode="auto">
        <a:xfrm>
          <a:off x="0" y="0"/>
          <a:ext cx="904875"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1624D266-74D0-446F-98BA-B7712F6850B6}"/>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7436" name="Picture 3">
            <a:extLst>
              <a:ext uri="{FF2B5EF4-FFF2-40B4-BE49-F238E27FC236}">
                <a16:creationId xmlns:a16="http://schemas.microsoft.com/office/drawing/2014/main" id="{8F24E0C1-46CD-4177-BC8A-EDCE59BE07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7431" name="Group 7">
          <a:extLst>
            <a:ext uri="{FF2B5EF4-FFF2-40B4-BE49-F238E27FC236}">
              <a16:creationId xmlns:a16="http://schemas.microsoft.com/office/drawing/2014/main" id="{2C218558-FFCE-45C6-8F5E-796F42F24EA4}"/>
            </a:ext>
          </a:extLst>
        </xdr:cNvPr>
        <xdr:cNvGrpSpPr>
          <a:grpSpLocks/>
        </xdr:cNvGrpSpPr>
      </xdr:nvGrpSpPr>
      <xdr:grpSpPr bwMode="auto">
        <a:xfrm>
          <a:off x="0" y="0"/>
          <a:ext cx="904875"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680D0892-DD03-48E2-8D9C-AD8E4EC1BCDD}"/>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7434" name="Picture 9">
            <a:extLst>
              <a:ext uri="{FF2B5EF4-FFF2-40B4-BE49-F238E27FC236}">
                <a16:creationId xmlns:a16="http://schemas.microsoft.com/office/drawing/2014/main" id="{D874C011-2F40-4998-A14B-D77C87BFC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2138</xdr:colOff>
      <xdr:row>0</xdr:row>
      <xdr:rowOff>352424</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5DE3D170-C099-46CF-83E7-9121CD4B2E13}"/>
            </a:ext>
          </a:extLst>
        </xdr:cNvPr>
        <xdr:cNvSpPr>
          <a:spLocks noChangeArrowheads="1"/>
        </xdr:cNvSpPr>
      </xdr:nvSpPr>
      <xdr:spPr bwMode="auto">
        <a:xfrm>
          <a:off x="0" y="0"/>
          <a:ext cx="907013" cy="352424"/>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1009650</xdr:colOff>
      <xdr:row>1</xdr:row>
      <xdr:rowOff>16543</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A6E6D2FE-4653-475C-A1FE-02C7C906C05E}"/>
            </a:ext>
          </a:extLst>
        </xdr:cNvPr>
        <xdr:cNvSpPr>
          <a:spLocks noChangeArrowheads="1"/>
        </xdr:cNvSpPr>
      </xdr:nvSpPr>
      <xdr:spPr bwMode="auto">
        <a:xfrm>
          <a:off x="0" y="0"/>
          <a:ext cx="1009650" cy="283243"/>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2150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68017B7A-503E-4AD2-9EEB-264377772E81}"/>
            </a:ext>
          </a:extLst>
        </xdr:cNvPr>
        <xdr:cNvSpPr>
          <a:spLocks noChangeArrowheads="1"/>
        </xdr:cNvSpPr>
      </xdr:nvSpPr>
      <xdr:spPr bwMode="auto">
        <a:xfrm>
          <a:off x="0" y="0"/>
          <a:ext cx="800100" cy="238124"/>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51174BD7-2932-4FD7-8BC5-09DE23898A57}"/>
            </a:ext>
          </a:extLst>
        </xdr:cNvPr>
        <xdr:cNvSpPr>
          <a:spLocks noChangeArrowheads="1"/>
        </xdr:cNvSpPr>
      </xdr:nvSpPr>
      <xdr:spPr bwMode="auto">
        <a:xfrm>
          <a:off x="0" y="0"/>
          <a:ext cx="819150" cy="2286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9387" name="Group 1">
          <a:extLst>
            <a:ext uri="{FF2B5EF4-FFF2-40B4-BE49-F238E27FC236}">
              <a16:creationId xmlns:a16="http://schemas.microsoft.com/office/drawing/2014/main" id="{EAF0FD6C-38AF-44AC-AF40-07DC0C098889}"/>
            </a:ext>
          </a:extLst>
        </xdr:cNvPr>
        <xdr:cNvGrpSpPr>
          <a:grpSpLocks/>
        </xdr:cNvGrpSpPr>
      </xdr:nvGrpSpPr>
      <xdr:grpSpPr bwMode="auto">
        <a:xfrm>
          <a:off x="0" y="0"/>
          <a:ext cx="904875"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3DC3D0E3-6A09-4131-BC17-DF94E596EBE6}"/>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9393" name="Picture 3">
            <a:extLst>
              <a:ext uri="{FF2B5EF4-FFF2-40B4-BE49-F238E27FC236}">
                <a16:creationId xmlns:a16="http://schemas.microsoft.com/office/drawing/2014/main" id="{B65B3C0B-5622-4534-8E10-CD9CA5B0A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9388" name="Group 7">
          <a:extLst>
            <a:ext uri="{FF2B5EF4-FFF2-40B4-BE49-F238E27FC236}">
              <a16:creationId xmlns:a16="http://schemas.microsoft.com/office/drawing/2014/main" id="{72794A1A-3445-46A8-8177-405965EF9F39}"/>
            </a:ext>
          </a:extLst>
        </xdr:cNvPr>
        <xdr:cNvGrpSpPr>
          <a:grpSpLocks/>
        </xdr:cNvGrpSpPr>
      </xdr:nvGrpSpPr>
      <xdr:grpSpPr bwMode="auto">
        <a:xfrm>
          <a:off x="0" y="0"/>
          <a:ext cx="904875"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82CE4735-D318-4C11-A615-94573039EC20}"/>
              </a:ext>
            </a:extLst>
          </xdr:cNvPr>
          <xdr:cNvSpPr>
            <a:spLocks noChangeArrowheads="1"/>
          </xdr:cNvSpPr>
        </xdr:nvSpPr>
        <xdr:spPr bwMode="auto">
          <a:xfrm>
            <a:off x="-1402418145120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9391" name="Picture 9">
            <a:extLst>
              <a:ext uri="{FF2B5EF4-FFF2-40B4-BE49-F238E27FC236}">
                <a16:creationId xmlns:a16="http://schemas.microsoft.com/office/drawing/2014/main" id="{D8AE9FC3-0892-429B-8E17-210E15744B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262874</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0F780279-3AA7-4DA5-86E8-B70BFC083095}"/>
            </a:ext>
          </a:extLst>
        </xdr:cNvPr>
        <xdr:cNvSpPr>
          <a:spLocks noChangeArrowheads="1"/>
        </xdr:cNvSpPr>
      </xdr:nvSpPr>
      <xdr:spPr bwMode="auto">
        <a:xfrm>
          <a:off x="0" y="0"/>
          <a:ext cx="800100" cy="24765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1921</xdr:colOff>
      <xdr:row>1</xdr:row>
      <xdr:rowOff>28575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3B801187-2EAE-4DA5-9ACB-E92231CD9130}"/>
            </a:ext>
          </a:extLst>
        </xdr:cNvPr>
        <xdr:cNvSpPr>
          <a:spLocks noChangeArrowheads="1"/>
        </xdr:cNvSpPr>
      </xdr:nvSpPr>
      <xdr:spPr bwMode="auto">
        <a:xfrm>
          <a:off x="0" y="0"/>
          <a:ext cx="944896" cy="28575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0</xdr:colOff>
      <xdr:row>1</xdr:row>
      <xdr:rowOff>3685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29E0BF9F-8FFC-476F-BE1D-09F169723C4C}"/>
            </a:ext>
          </a:extLst>
        </xdr:cNvPr>
        <xdr:cNvSpPr>
          <a:spLocks noChangeArrowheads="1"/>
        </xdr:cNvSpPr>
      </xdr:nvSpPr>
      <xdr:spPr bwMode="auto">
        <a:xfrm>
          <a:off x="1" y="0"/>
          <a:ext cx="781049" cy="24765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G87" totalsRowShown="0" headerRowDxfId="8" dataDxfId="7">
  <autoFilter ref="A2:G87" xr:uid="{00000000-0009-0000-0100-000001000000}"/>
  <tableColumns count="7">
    <tableColumn id="1" xr3:uid="{00000000-0010-0000-0000-000001000000}" name="Date" dataDxfId="6"/>
    <tableColumn id="2" xr3:uid="{00000000-0010-0000-0000-000002000000}" name="ERA amendment#" dataDxfId="5"/>
    <tableColumn id="3" xr3:uid="{00000000-0010-0000-0000-000003000000}" name="Worksheet" dataDxfId="4"/>
    <tableColumn id="4" xr3:uid="{00000000-0010-0000-0000-000004000000}" name="Table" dataDxfId="3"/>
    <tableColumn id="5" xr3:uid="{00000000-0010-0000-0000-000005000000}" name="Cell" dataDxfId="2"/>
    <tableColumn id="6" xr3:uid="{00000000-0010-0000-0000-000006000000}" name="Change" dataDxfId="1"/>
    <tableColumn id="7" xr3:uid="{00000000-0010-0000-0000-000007000000}" name="Reason" dataDxfId="0"/>
  </tableColumns>
  <tableStyleInfo name="TableStyleLight9" showFirstColumn="0" showLastColumn="0" showRowStripes="1" showColumnStripes="0"/>
</table>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6"/>
  <sheetViews>
    <sheetView workbookViewId="0"/>
  </sheetViews>
  <sheetFormatPr defaultColWidth="9" defaultRowHeight="12.75" x14ac:dyDescent="0.2"/>
  <cols>
    <col min="1" max="1" width="26.5" style="2" customWidth="1"/>
    <col min="2" max="2" width="23.5" style="2" customWidth="1"/>
    <col min="3" max="11" width="12.75" style="2" customWidth="1"/>
    <col min="12" max="16384" width="9" style="2"/>
  </cols>
  <sheetData>
    <row r="1" spans="1:9" ht="20.25" x14ac:dyDescent="0.3">
      <c r="A1" s="1" t="s">
        <v>24</v>
      </c>
    </row>
    <row r="2" spans="1:9" ht="20.25" x14ac:dyDescent="0.3">
      <c r="A2" s="1" t="s">
        <v>141</v>
      </c>
    </row>
    <row r="4" spans="1:9" x14ac:dyDescent="0.2">
      <c r="A4" s="3" t="s">
        <v>25</v>
      </c>
    </row>
    <row r="5" spans="1:9" ht="13.5" thickBot="1" x14ac:dyDescent="0.25"/>
    <row r="6" spans="1:9" ht="15.75" x14ac:dyDescent="0.25">
      <c r="A6" s="432" t="s">
        <v>1</v>
      </c>
      <c r="B6" s="433"/>
      <c r="C6" s="433"/>
      <c r="D6" s="433"/>
      <c r="E6" s="433"/>
      <c r="F6" s="433"/>
      <c r="G6" s="433"/>
      <c r="H6" s="434"/>
    </row>
    <row r="7" spans="1:9" x14ac:dyDescent="0.2">
      <c r="A7" s="87" t="s">
        <v>317</v>
      </c>
      <c r="B7" s="88"/>
      <c r="C7" s="88"/>
      <c r="D7" s="88"/>
      <c r="E7" s="88"/>
      <c r="F7" s="88"/>
      <c r="G7" s="88"/>
      <c r="H7" s="89"/>
    </row>
    <row r="8" spans="1:9" x14ac:dyDescent="0.2">
      <c r="A8" s="90" t="s">
        <v>2</v>
      </c>
      <c r="B8" s="91"/>
      <c r="C8" s="91"/>
      <c r="D8" s="91"/>
      <c r="E8" s="91"/>
      <c r="F8" s="91"/>
      <c r="G8" s="91"/>
      <c r="H8" s="92"/>
    </row>
    <row r="9" spans="1:9" ht="13.5" thickBot="1" x14ac:dyDescent="0.25">
      <c r="A9" s="93" t="s">
        <v>3</v>
      </c>
      <c r="B9" s="94"/>
      <c r="C9" s="94"/>
      <c r="D9" s="94"/>
      <c r="E9" s="94"/>
      <c r="F9" s="94"/>
      <c r="G9" s="94"/>
      <c r="H9" s="95"/>
    </row>
    <row r="10" spans="1:9" x14ac:dyDescent="0.2">
      <c r="A10" s="415"/>
      <c r="B10" s="416"/>
      <c r="C10" s="416"/>
      <c r="D10" s="416"/>
      <c r="E10" s="416"/>
      <c r="F10" s="416"/>
      <c r="G10" s="416"/>
      <c r="H10" s="416"/>
    </row>
    <row r="11" spans="1:9" x14ac:dyDescent="0.2">
      <c r="A11" s="4" t="s">
        <v>4</v>
      </c>
      <c r="B11" s="5"/>
      <c r="C11" s="5"/>
      <c r="D11" s="6"/>
      <c r="E11" s="6"/>
      <c r="F11" s="6"/>
    </row>
    <row r="12" spans="1:9" x14ac:dyDescent="0.2">
      <c r="A12" s="7" t="s">
        <v>5</v>
      </c>
    </row>
    <row r="14" spans="1:9" x14ac:dyDescent="0.2">
      <c r="I14" s="8"/>
    </row>
    <row r="15" spans="1:9" ht="18" x14ac:dyDescent="0.25">
      <c r="A15" s="96" t="s">
        <v>186</v>
      </c>
      <c r="B15" s="97"/>
      <c r="C15" s="421"/>
      <c r="D15" s="422"/>
      <c r="E15" s="422"/>
    </row>
    <row r="16" spans="1:9" ht="18" x14ac:dyDescent="0.25">
      <c r="A16" s="98"/>
      <c r="B16" s="99"/>
    </row>
    <row r="17" spans="1:11" ht="18" x14ac:dyDescent="0.25">
      <c r="A17" s="96" t="s">
        <v>26</v>
      </c>
      <c r="B17" s="97"/>
      <c r="C17" s="421"/>
      <c r="D17" s="422"/>
      <c r="E17" s="422"/>
    </row>
    <row r="18" spans="1:11" ht="18" x14ac:dyDescent="0.25">
      <c r="A18" s="98"/>
      <c r="B18" s="99"/>
      <c r="C18" s="419"/>
      <c r="D18" s="420"/>
      <c r="E18" s="420"/>
    </row>
    <row r="19" spans="1:11" ht="18" x14ac:dyDescent="0.25">
      <c r="A19" s="96" t="s">
        <v>187</v>
      </c>
      <c r="B19" s="97"/>
      <c r="C19" s="410"/>
      <c r="D19" s="411"/>
      <c r="E19" s="412"/>
      <c r="G19" s="45"/>
    </row>
    <row r="20" spans="1:11" x14ac:dyDescent="0.2">
      <c r="A20" s="100"/>
      <c r="B20" s="101"/>
    </row>
    <row r="21" spans="1:11" ht="18" x14ac:dyDescent="0.25">
      <c r="A21" s="96" t="s">
        <v>142</v>
      </c>
      <c r="B21" s="97"/>
      <c r="C21" s="423">
        <v>44013</v>
      </c>
      <c r="D21" s="424"/>
      <c r="E21" s="425"/>
    </row>
    <row r="22" spans="1:11" x14ac:dyDescent="0.2">
      <c r="A22" s="100"/>
      <c r="B22" s="101"/>
    </row>
    <row r="23" spans="1:11" ht="18" x14ac:dyDescent="0.25">
      <c r="A23" s="96" t="s">
        <v>143</v>
      </c>
      <c r="B23" s="97"/>
      <c r="C23" s="423">
        <v>44377</v>
      </c>
      <c r="D23" s="424"/>
      <c r="E23" s="425"/>
    </row>
    <row r="25" spans="1:11" ht="18" x14ac:dyDescent="0.25">
      <c r="A25" s="96" t="s">
        <v>215</v>
      </c>
      <c r="B25" s="97"/>
      <c r="C25" s="426">
        <v>35247</v>
      </c>
      <c r="D25" s="423"/>
      <c r="E25" s="427"/>
    </row>
    <row r="27" spans="1:11" ht="18" x14ac:dyDescent="0.25">
      <c r="A27" s="96" t="s">
        <v>346</v>
      </c>
      <c r="B27" s="97"/>
      <c r="C27" s="426"/>
      <c r="D27" s="423"/>
      <c r="E27" s="427"/>
    </row>
    <row r="28" spans="1:11" ht="13.5" customHeight="1" x14ac:dyDescent="0.25">
      <c r="A28" s="337"/>
      <c r="B28" s="338"/>
      <c r="C28" s="263"/>
      <c r="D28" s="263"/>
      <c r="E28" s="263"/>
    </row>
    <row r="29" spans="1:11" ht="18" x14ac:dyDescent="0.25">
      <c r="A29" s="96" t="s">
        <v>347</v>
      </c>
      <c r="B29" s="97"/>
      <c r="C29" s="426"/>
      <c r="D29" s="423"/>
      <c r="E29" s="427"/>
    </row>
    <row r="30" spans="1:11" ht="18" x14ac:dyDescent="0.25">
      <c r="A30" s="339"/>
      <c r="B30" s="339"/>
    </row>
    <row r="31" spans="1:11" ht="58.5" customHeight="1" x14ac:dyDescent="0.25">
      <c r="A31" s="438" t="s">
        <v>348</v>
      </c>
      <c r="B31" s="439"/>
      <c r="C31" s="410"/>
      <c r="D31" s="411"/>
      <c r="E31" s="412"/>
      <c r="F31" s="435" t="s">
        <v>358</v>
      </c>
      <c r="G31" s="436"/>
      <c r="H31" s="437"/>
      <c r="I31" s="410"/>
      <c r="J31" s="411"/>
      <c r="K31" s="412"/>
    </row>
    <row r="32" spans="1:11" ht="13.5" thickBot="1" x14ac:dyDescent="0.25"/>
    <row r="33" spans="1:7" x14ac:dyDescent="0.2">
      <c r="A33" s="102"/>
      <c r="B33" s="103"/>
      <c r="C33" s="103"/>
      <c r="D33" s="103"/>
      <c r="E33" s="104"/>
      <c r="F33" s="104"/>
      <c r="G33" s="105"/>
    </row>
    <row r="34" spans="1:7" ht="15.75" x14ac:dyDescent="0.25">
      <c r="A34" s="106" t="s">
        <v>6</v>
      </c>
      <c r="B34" s="413" t="s">
        <v>7</v>
      </c>
      <c r="C34" s="414"/>
      <c r="D34" s="417"/>
      <c r="E34" s="418"/>
      <c r="F34" s="418"/>
      <c r="G34" s="107"/>
    </row>
    <row r="35" spans="1:7" x14ac:dyDescent="0.2">
      <c r="A35" s="108"/>
      <c r="B35" s="413" t="s">
        <v>8</v>
      </c>
      <c r="C35" s="414"/>
      <c r="D35" s="417"/>
      <c r="E35" s="418"/>
      <c r="F35" s="418"/>
      <c r="G35" s="107"/>
    </row>
    <row r="36" spans="1:7" x14ac:dyDescent="0.2">
      <c r="A36" s="108"/>
      <c r="B36" s="109"/>
      <c r="C36" s="110" t="s">
        <v>9</v>
      </c>
      <c r="D36" s="111"/>
      <c r="E36" s="110" t="s">
        <v>10</v>
      </c>
      <c r="F36" s="111"/>
      <c r="G36" s="112"/>
    </row>
    <row r="37" spans="1:7" x14ac:dyDescent="0.2">
      <c r="A37" s="108"/>
      <c r="B37" s="109"/>
      <c r="C37" s="109"/>
      <c r="D37" s="109"/>
      <c r="E37" s="113"/>
      <c r="F37" s="109"/>
      <c r="G37" s="114"/>
    </row>
    <row r="38" spans="1:7" ht="15.75" x14ac:dyDescent="0.25">
      <c r="A38" s="106" t="s">
        <v>11</v>
      </c>
      <c r="B38" s="413" t="s">
        <v>7</v>
      </c>
      <c r="C38" s="414"/>
      <c r="D38" s="429"/>
      <c r="E38" s="429"/>
      <c r="F38" s="429"/>
      <c r="G38" s="115"/>
    </row>
    <row r="39" spans="1:7" x14ac:dyDescent="0.2">
      <c r="A39" s="108"/>
      <c r="B39" s="413" t="s">
        <v>8</v>
      </c>
      <c r="C39" s="414"/>
      <c r="D39" s="429"/>
      <c r="E39" s="429"/>
      <c r="F39" s="429"/>
      <c r="G39" s="115"/>
    </row>
    <row r="40" spans="1:7" x14ac:dyDescent="0.2">
      <c r="A40" s="116"/>
      <c r="B40" s="109"/>
      <c r="C40" s="110" t="s">
        <v>9</v>
      </c>
      <c r="D40" s="111"/>
      <c r="E40" s="110" t="s">
        <v>10</v>
      </c>
      <c r="F40" s="111"/>
      <c r="G40" s="112"/>
    </row>
    <row r="41" spans="1:7" ht="13.5" thickBot="1" x14ac:dyDescent="0.25">
      <c r="A41" s="117"/>
      <c r="B41" s="118"/>
      <c r="C41" s="118"/>
      <c r="D41" s="118"/>
      <c r="E41" s="119"/>
      <c r="F41" s="119"/>
      <c r="G41" s="120"/>
    </row>
    <row r="42" spans="1:7" x14ac:dyDescent="0.2">
      <c r="A42" s="102"/>
      <c r="B42" s="103"/>
      <c r="C42" s="103"/>
      <c r="D42" s="103"/>
      <c r="E42" s="104"/>
      <c r="F42" s="104"/>
      <c r="G42" s="105"/>
    </row>
    <row r="43" spans="1:7" x14ac:dyDescent="0.2">
      <c r="A43" s="116" t="s">
        <v>12</v>
      </c>
      <c r="B43" s="417"/>
      <c r="C43" s="418"/>
      <c r="D43" s="430"/>
      <c r="E43" s="430"/>
      <c r="F43" s="431"/>
      <c r="G43" s="114"/>
    </row>
    <row r="44" spans="1:7" x14ac:dyDescent="0.2">
      <c r="A44" s="116" t="s">
        <v>13</v>
      </c>
      <c r="B44" s="417"/>
      <c r="C44" s="418"/>
      <c r="D44" s="418"/>
      <c r="E44" s="418"/>
      <c r="F44" s="428"/>
      <c r="G44" s="114"/>
    </row>
    <row r="45" spans="1:7" x14ac:dyDescent="0.2">
      <c r="A45" s="116" t="s">
        <v>14</v>
      </c>
      <c r="B45" s="417"/>
      <c r="C45" s="418"/>
      <c r="D45" s="418"/>
      <c r="E45" s="418"/>
      <c r="F45" s="428"/>
      <c r="G45" s="114"/>
    </row>
    <row r="46" spans="1:7" ht="13.5" thickBot="1" x14ac:dyDescent="0.25">
      <c r="A46" s="117"/>
      <c r="B46" s="118"/>
      <c r="C46" s="118"/>
      <c r="D46" s="118"/>
      <c r="E46" s="119"/>
      <c r="F46" s="119"/>
      <c r="G46" s="120"/>
    </row>
  </sheetData>
  <mergeCells count="26">
    <mergeCell ref="D38:F38"/>
    <mergeCell ref="B38:C38"/>
    <mergeCell ref="A6:H6"/>
    <mergeCell ref="B34:C34"/>
    <mergeCell ref="D34:F34"/>
    <mergeCell ref="C17:E17"/>
    <mergeCell ref="C21:E21"/>
    <mergeCell ref="C25:E25"/>
    <mergeCell ref="C31:E31"/>
    <mergeCell ref="F31:H31"/>
    <mergeCell ref="A31:B31"/>
    <mergeCell ref="B45:F45"/>
    <mergeCell ref="B39:C39"/>
    <mergeCell ref="D39:F39"/>
    <mergeCell ref="B43:F43"/>
    <mergeCell ref="B44:F44"/>
    <mergeCell ref="I31:K31"/>
    <mergeCell ref="B35:C35"/>
    <mergeCell ref="A10:H10"/>
    <mergeCell ref="D35:F35"/>
    <mergeCell ref="C18:E18"/>
    <mergeCell ref="C19:E19"/>
    <mergeCell ref="C15:E15"/>
    <mergeCell ref="C23:E23"/>
    <mergeCell ref="C27:E27"/>
    <mergeCell ref="C29:E29"/>
  </mergeCells>
  <phoneticPr fontId="7" type="noConversion"/>
  <pageMargins left="0.23622047244094491" right="0.23622047244094491" top="0.74803149606299213" bottom="0.74803149606299213" header="0.31496062992125984" footer="0.31496062992125984"/>
  <pageSetup paperSize="9" scale="83" orientation="landscape" r:id="rId1"/>
  <headerFooter alignWithMargins="0">
    <oddFooter>&amp;A&amp;RPage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009999"/>
    <pageSetUpPr fitToPage="1"/>
  </sheetPr>
  <dimension ref="B1:H96"/>
  <sheetViews>
    <sheetView workbookViewId="0">
      <selection activeCell="B1" sqref="B1:H93"/>
    </sheetView>
  </sheetViews>
  <sheetFormatPr defaultColWidth="9" defaultRowHeight="12.75" x14ac:dyDescent="0.2"/>
  <cols>
    <col min="1" max="1" width="11.875" style="19" customWidth="1"/>
    <col min="2" max="2" width="21.625" style="19" customWidth="1"/>
    <col min="3" max="3" width="60.875" style="19" customWidth="1"/>
    <col min="4" max="4" width="22.25" style="19" customWidth="1"/>
    <col min="5" max="8" width="20.625" style="19" customWidth="1"/>
    <col min="9" max="16384" width="9" style="19"/>
  </cols>
  <sheetData>
    <row r="1" spans="2:8" ht="20.25" x14ac:dyDescent="0.3">
      <c r="B1" s="452" t="s">
        <v>173</v>
      </c>
      <c r="C1" s="452"/>
      <c r="D1" s="266"/>
    </row>
    <row r="2" spans="2:8" ht="15" x14ac:dyDescent="0.25">
      <c r="C2" s="46">
        <f>Tradingname</f>
        <v>0</v>
      </c>
      <c r="D2" s="47"/>
      <c r="E2" s="47"/>
      <c r="F2" s="47"/>
    </row>
    <row r="3" spans="2:8" ht="15" x14ac:dyDescent="0.25">
      <c r="C3" s="48" t="s">
        <v>157</v>
      </c>
      <c r="D3" s="49">
        <f>Yearending</f>
        <v>44377</v>
      </c>
      <c r="E3" s="49"/>
      <c r="F3" s="49"/>
    </row>
    <row r="4" spans="2:8" ht="15" x14ac:dyDescent="0.25">
      <c r="C4" s="48" t="s">
        <v>219</v>
      </c>
      <c r="D4" s="49">
        <f>Cover!C25</f>
        <v>35247</v>
      </c>
      <c r="E4" s="49"/>
      <c r="F4" s="49"/>
    </row>
    <row r="5" spans="2:8" ht="15" x14ac:dyDescent="0.25">
      <c r="C5" s="48" t="s">
        <v>220</v>
      </c>
      <c r="D5" s="382"/>
      <c r="E5" s="49"/>
      <c r="F5" s="49"/>
      <c r="G5" s="40"/>
    </row>
    <row r="6" spans="2:8" x14ac:dyDescent="0.2">
      <c r="D6" s="40"/>
      <c r="E6" s="40"/>
      <c r="F6" s="40"/>
      <c r="G6" s="40"/>
    </row>
    <row r="7" spans="2:8" ht="15.75" x14ac:dyDescent="0.2">
      <c r="B7" s="443" t="s">
        <v>174</v>
      </c>
      <c r="C7" s="443"/>
      <c r="D7" s="51"/>
      <c r="E7" s="51"/>
      <c r="F7" s="51"/>
      <c r="G7" s="51"/>
    </row>
    <row r="8" spans="2:8" ht="13.15" customHeight="1" x14ac:dyDescent="0.2">
      <c r="D8" s="444" t="s">
        <v>76</v>
      </c>
      <c r="E8" s="445"/>
      <c r="F8" s="445"/>
      <c r="G8" s="445"/>
      <c r="H8" s="446"/>
    </row>
    <row r="9" spans="2:8" ht="26.45" customHeight="1" x14ac:dyDescent="0.2">
      <c r="B9" s="453" t="s">
        <v>194</v>
      </c>
      <c r="C9" s="455" t="s">
        <v>17</v>
      </c>
      <c r="D9" s="162" t="str">
        <f>YEAR(Cover!$C$25)-1&amp;"-"&amp;RIGHT(YEAR(Cover!$C$25),2)</f>
        <v>1995-96</v>
      </c>
      <c r="E9" s="162" t="str">
        <f>YEAR(Cover!$C$25)&amp;"-"&amp;RIGHT(YEAR(Cover!$C$25)+1,2)</f>
        <v>1996-97</v>
      </c>
      <c r="F9" s="162" t="str">
        <f>YEAR(Cover!$C$25)+1&amp;"-"&amp;RIGHT(YEAR(Cover!$C$25)+2,2)</f>
        <v>1997-98</v>
      </c>
      <c r="G9" s="162" t="str">
        <f>YEAR(Cover!$C$25)+2&amp;"-"&amp;RIGHT(YEAR(Cover!$C$25)+3,2)</f>
        <v>1998-99</v>
      </c>
      <c r="H9" s="162" t="str">
        <f>YEAR(Cover!$C$21)&amp;"-"&amp;RIGHT(YEAR(Cover!$C$23),2)</f>
        <v>2020-21</v>
      </c>
    </row>
    <row r="10" spans="2:8" x14ac:dyDescent="0.2">
      <c r="B10" s="454"/>
      <c r="C10" s="455"/>
      <c r="D10" s="150" t="s">
        <v>180</v>
      </c>
      <c r="E10" s="150" t="s">
        <v>180</v>
      </c>
      <c r="F10" s="150" t="s">
        <v>180</v>
      </c>
      <c r="G10" s="150" t="s">
        <v>180</v>
      </c>
      <c r="H10" s="150" t="s">
        <v>180</v>
      </c>
    </row>
    <row r="11" spans="2:8" x14ac:dyDescent="0.2">
      <c r="B11" s="200"/>
      <c r="C11" s="344" t="s">
        <v>63</v>
      </c>
      <c r="D11" s="150"/>
      <c r="E11" s="150"/>
      <c r="F11" s="150"/>
      <c r="G11" s="150"/>
      <c r="H11" s="150"/>
    </row>
    <row r="12" spans="2:8" x14ac:dyDescent="0.2">
      <c r="B12" s="198"/>
      <c r="C12" s="199" t="s">
        <v>128</v>
      </c>
      <c r="D12" s="312"/>
      <c r="E12" s="312"/>
      <c r="F12" s="312"/>
      <c r="G12" s="312"/>
      <c r="H12" s="312"/>
    </row>
    <row r="13" spans="2:8" x14ac:dyDescent="0.2">
      <c r="B13" s="194"/>
      <c r="C13" s="195" t="s">
        <v>216</v>
      </c>
      <c r="D13" s="302"/>
      <c r="E13" s="286">
        <f>D18</f>
        <v>0</v>
      </c>
      <c r="F13" s="286">
        <f>E18</f>
        <v>0</v>
      </c>
      <c r="G13" s="286">
        <f>F18</f>
        <v>0</v>
      </c>
      <c r="H13" s="286">
        <f>G18</f>
        <v>0</v>
      </c>
    </row>
    <row r="14" spans="2:8" x14ac:dyDescent="0.2">
      <c r="B14" s="194"/>
      <c r="C14" s="195" t="s">
        <v>217</v>
      </c>
      <c r="D14" s="302"/>
      <c r="E14" s="302"/>
      <c r="F14" s="302"/>
      <c r="G14" s="302"/>
      <c r="H14" s="302"/>
    </row>
    <row r="15" spans="2:8" x14ac:dyDescent="0.2">
      <c r="B15" s="197"/>
      <c r="C15" s="314" t="s">
        <v>127</v>
      </c>
      <c r="D15" s="286">
        <f>D13+D14</f>
        <v>0</v>
      </c>
      <c r="E15" s="286">
        <f>E13+E14</f>
        <v>0</v>
      </c>
      <c r="F15" s="286">
        <f>F13+F14</f>
        <v>0</v>
      </c>
      <c r="G15" s="286">
        <f>G13+G14</f>
        <v>0</v>
      </c>
      <c r="H15" s="286">
        <f>H13+H14</f>
        <v>0</v>
      </c>
    </row>
    <row r="16" spans="2:8" x14ac:dyDescent="0.2">
      <c r="B16" s="194"/>
      <c r="C16" s="195" t="s">
        <v>235</v>
      </c>
      <c r="D16" s="302"/>
      <c r="E16" s="302"/>
      <c r="F16" s="302"/>
      <c r="G16" s="302"/>
      <c r="H16" s="302"/>
    </row>
    <row r="17" spans="2:8" x14ac:dyDescent="0.2">
      <c r="B17" s="194"/>
      <c r="C17" s="195" t="s">
        <v>218</v>
      </c>
      <c r="D17" s="302"/>
      <c r="E17" s="302"/>
      <c r="F17" s="302"/>
      <c r="G17" s="302"/>
      <c r="H17" s="302"/>
    </row>
    <row r="18" spans="2:8" x14ac:dyDescent="0.2">
      <c r="B18" s="197"/>
      <c r="C18" s="314" t="s">
        <v>64</v>
      </c>
      <c r="D18" s="286">
        <f>SUM(D15:D17)</f>
        <v>0</v>
      </c>
      <c r="E18" s="286">
        <f>SUM(E15:E17)</f>
        <v>0</v>
      </c>
      <c r="F18" s="286">
        <f>SUM(F15:F17)</f>
        <v>0</v>
      </c>
      <c r="G18" s="286">
        <f>SUM(G15:G17)</f>
        <v>0</v>
      </c>
      <c r="H18" s="286">
        <f>SUM(H15:H17)</f>
        <v>0</v>
      </c>
    </row>
    <row r="19" spans="2:8" x14ac:dyDescent="0.2">
      <c r="B19" s="198"/>
      <c r="C19" s="199" t="s">
        <v>78</v>
      </c>
      <c r="D19" s="315"/>
      <c r="E19" s="303"/>
      <c r="F19" s="303"/>
      <c r="G19" s="303"/>
      <c r="H19" s="303"/>
    </row>
    <row r="20" spans="2:8" x14ac:dyDescent="0.2">
      <c r="B20" s="194"/>
      <c r="C20" s="195" t="s">
        <v>216</v>
      </c>
      <c r="D20" s="304"/>
      <c r="E20" s="286">
        <f>D24</f>
        <v>0</v>
      </c>
      <c r="F20" s="286">
        <f>E24</f>
        <v>0</v>
      </c>
      <c r="G20" s="286">
        <f>F24</f>
        <v>0</v>
      </c>
      <c r="H20" s="286">
        <f>G24</f>
        <v>0</v>
      </c>
    </row>
    <row r="21" spans="2:8" x14ac:dyDescent="0.2">
      <c r="B21" s="194"/>
      <c r="C21" s="195" t="s">
        <v>192</v>
      </c>
      <c r="D21" s="304"/>
      <c r="E21" s="304"/>
      <c r="F21" s="304"/>
      <c r="G21" s="304"/>
      <c r="H21" s="304"/>
    </row>
    <row r="22" spans="2:8" x14ac:dyDescent="0.2">
      <c r="B22" s="194"/>
      <c r="C22" s="313" t="s">
        <v>431</v>
      </c>
      <c r="D22" s="304"/>
      <c r="E22" s="304"/>
      <c r="F22" s="304"/>
      <c r="G22" s="304"/>
      <c r="H22" s="304"/>
    </row>
    <row r="23" spans="2:8" ht="11.25" customHeight="1" x14ac:dyDescent="0.2">
      <c r="B23" s="194"/>
      <c r="C23" s="195" t="s">
        <v>236</v>
      </c>
      <c r="D23" s="304"/>
      <c r="E23" s="304"/>
      <c r="F23" s="304"/>
      <c r="G23" s="304"/>
      <c r="H23" s="304"/>
    </row>
    <row r="24" spans="2:8" x14ac:dyDescent="0.2">
      <c r="B24" s="197"/>
      <c r="C24" s="314" t="s">
        <v>79</v>
      </c>
      <c r="D24" s="286">
        <f>SUM(D20:D23)</f>
        <v>0</v>
      </c>
      <c r="E24" s="286">
        <f>SUM(E20:E23)</f>
        <v>0</v>
      </c>
      <c r="F24" s="286">
        <f>SUM(F20:F23)</f>
        <v>0</v>
      </c>
      <c r="G24" s="286">
        <f>SUM(G20:G23)</f>
        <v>0</v>
      </c>
      <c r="H24" s="286">
        <f>SUM(H20:H23)</f>
        <v>0</v>
      </c>
    </row>
    <row r="25" spans="2:8" x14ac:dyDescent="0.2">
      <c r="B25" s="198"/>
      <c r="C25" s="199" t="s">
        <v>129</v>
      </c>
      <c r="D25" s="315"/>
      <c r="E25" s="303"/>
      <c r="F25" s="303"/>
      <c r="G25" s="303"/>
      <c r="H25" s="303"/>
    </row>
    <row r="26" spans="2:8" x14ac:dyDescent="0.2">
      <c r="B26" s="194"/>
      <c r="C26" s="195" t="s">
        <v>216</v>
      </c>
      <c r="D26" s="304"/>
      <c r="E26" s="286">
        <f>D30</f>
        <v>0</v>
      </c>
      <c r="F26" s="286">
        <f>E30</f>
        <v>0</v>
      </c>
      <c r="G26" s="286">
        <f>F30</f>
        <v>0</v>
      </c>
      <c r="H26" s="286">
        <f>G30</f>
        <v>0</v>
      </c>
    </row>
    <row r="27" spans="2:8" x14ac:dyDescent="0.2">
      <c r="B27" s="194"/>
      <c r="C27" s="195" t="s">
        <v>65</v>
      </c>
      <c r="D27" s="304"/>
      <c r="E27" s="304"/>
      <c r="F27" s="304"/>
      <c r="G27" s="304"/>
      <c r="H27" s="304"/>
    </row>
    <row r="28" spans="2:8" x14ac:dyDescent="0.2">
      <c r="B28" s="194"/>
      <c r="C28" s="313" t="s">
        <v>431</v>
      </c>
      <c r="D28" s="304"/>
      <c r="E28" s="304"/>
      <c r="F28" s="304"/>
      <c r="G28" s="304"/>
      <c r="H28" s="304"/>
    </row>
    <row r="29" spans="2:8" ht="11.25" customHeight="1" x14ac:dyDescent="0.2">
      <c r="B29" s="194"/>
      <c r="C29" s="195" t="s">
        <v>236</v>
      </c>
      <c r="D29" s="304"/>
      <c r="E29" s="304"/>
      <c r="F29" s="304"/>
      <c r="G29" s="304"/>
      <c r="H29" s="304"/>
    </row>
    <row r="30" spans="2:8" x14ac:dyDescent="0.2">
      <c r="B30" s="197"/>
      <c r="C30" s="314" t="s">
        <v>130</v>
      </c>
      <c r="D30" s="286">
        <f>SUM(D26:D29)</f>
        <v>0</v>
      </c>
      <c r="E30" s="286">
        <f>SUM(E26:E29)</f>
        <v>0</v>
      </c>
      <c r="F30" s="286">
        <f>SUM(F26:F29)</f>
        <v>0</v>
      </c>
      <c r="G30" s="286">
        <f>SUM(G26:G29)</f>
        <v>0</v>
      </c>
      <c r="H30" s="286">
        <f>SUM(H26:H29)</f>
        <v>0</v>
      </c>
    </row>
    <row r="31" spans="2:8" x14ac:dyDescent="0.2">
      <c r="B31" s="198"/>
      <c r="C31" s="199" t="s">
        <v>131</v>
      </c>
      <c r="D31" s="315"/>
      <c r="E31" s="303"/>
      <c r="F31" s="303"/>
      <c r="G31" s="303"/>
      <c r="H31" s="303"/>
    </row>
    <row r="32" spans="2:8" x14ac:dyDescent="0.2">
      <c r="B32" s="194"/>
      <c r="C32" s="195" t="s">
        <v>216</v>
      </c>
      <c r="D32" s="304"/>
      <c r="E32" s="286">
        <f>D36</f>
        <v>0</v>
      </c>
      <c r="F32" s="286">
        <f>E36</f>
        <v>0</v>
      </c>
      <c r="G32" s="286">
        <f>F36</f>
        <v>0</v>
      </c>
      <c r="H32" s="286">
        <f>G36</f>
        <v>0</v>
      </c>
    </row>
    <row r="33" spans="2:8" x14ac:dyDescent="0.2">
      <c r="B33" s="194"/>
      <c r="C33" s="195" t="s">
        <v>192</v>
      </c>
      <c r="D33" s="304"/>
      <c r="E33" s="304"/>
      <c r="F33" s="304"/>
      <c r="G33" s="304"/>
      <c r="H33" s="304"/>
    </row>
    <row r="34" spans="2:8" x14ac:dyDescent="0.2">
      <c r="B34" s="194"/>
      <c r="C34" s="313" t="s">
        <v>431</v>
      </c>
      <c r="D34" s="304"/>
      <c r="E34" s="304"/>
      <c r="F34" s="304"/>
      <c r="G34" s="304"/>
      <c r="H34" s="304"/>
    </row>
    <row r="35" spans="2:8" ht="11.25" customHeight="1" x14ac:dyDescent="0.2">
      <c r="B35" s="194"/>
      <c r="C35" s="195" t="s">
        <v>236</v>
      </c>
      <c r="D35" s="304"/>
      <c r="E35" s="304"/>
      <c r="F35" s="304"/>
      <c r="G35" s="304"/>
      <c r="H35" s="304"/>
    </row>
    <row r="36" spans="2:8" x14ac:dyDescent="0.2">
      <c r="B36" s="197"/>
      <c r="C36" s="314" t="s">
        <v>132</v>
      </c>
      <c r="D36" s="286">
        <f>SUM(D32:D35)</f>
        <v>0</v>
      </c>
      <c r="E36" s="286">
        <f>SUM(E32:E35)</f>
        <v>0</v>
      </c>
      <c r="F36" s="286">
        <f>SUM(F32:F35)</f>
        <v>0</v>
      </c>
      <c r="G36" s="286">
        <f>SUM(G32:G35)</f>
        <v>0</v>
      </c>
      <c r="H36" s="286">
        <f>SUM(H32:H35)</f>
        <v>0</v>
      </c>
    </row>
    <row r="37" spans="2:8" x14ac:dyDescent="0.2">
      <c r="B37" s="198"/>
      <c r="C37" s="199" t="s">
        <v>329</v>
      </c>
      <c r="D37" s="315"/>
      <c r="E37" s="303"/>
      <c r="F37" s="303"/>
      <c r="G37" s="303"/>
      <c r="H37" s="303"/>
    </row>
    <row r="38" spans="2:8" x14ac:dyDescent="0.2">
      <c r="B38" s="194"/>
      <c r="C38" s="195" t="s">
        <v>216</v>
      </c>
      <c r="D38" s="304"/>
      <c r="E38" s="286">
        <f>D42</f>
        <v>0</v>
      </c>
      <c r="F38" s="286">
        <f>E42</f>
        <v>0</v>
      </c>
      <c r="G38" s="286">
        <f>F42</f>
        <v>0</v>
      </c>
      <c r="H38" s="286">
        <f>G42</f>
        <v>0</v>
      </c>
    </row>
    <row r="39" spans="2:8" x14ac:dyDescent="0.2">
      <c r="B39" s="194"/>
      <c r="C39" s="195" t="s">
        <v>192</v>
      </c>
      <c r="D39" s="304"/>
      <c r="E39" s="304"/>
      <c r="F39" s="304"/>
      <c r="G39" s="304"/>
      <c r="H39" s="304"/>
    </row>
    <row r="40" spans="2:8" x14ac:dyDescent="0.2">
      <c r="B40" s="194"/>
      <c r="C40" s="313" t="s">
        <v>431</v>
      </c>
      <c r="D40" s="304"/>
      <c r="E40" s="304"/>
      <c r="F40" s="304"/>
      <c r="G40" s="304"/>
      <c r="H40" s="304"/>
    </row>
    <row r="41" spans="2:8" ht="11.25" customHeight="1" x14ac:dyDescent="0.2">
      <c r="B41" s="194"/>
      <c r="C41" s="195" t="s">
        <v>236</v>
      </c>
      <c r="D41" s="304"/>
      <c r="E41" s="304"/>
      <c r="F41" s="304"/>
      <c r="G41" s="304"/>
      <c r="H41" s="304"/>
    </row>
    <row r="42" spans="2:8" x14ac:dyDescent="0.2">
      <c r="B42" s="197"/>
      <c r="C42" s="314" t="s">
        <v>328</v>
      </c>
      <c r="D42" s="286">
        <f>SUM(D38:D41)</f>
        <v>0</v>
      </c>
      <c r="E42" s="286">
        <f>SUM(E38:E41)</f>
        <v>0</v>
      </c>
      <c r="F42" s="286">
        <f>SUM(F38:F41)</f>
        <v>0</v>
      </c>
      <c r="G42" s="286">
        <f>SUM(G38:G41)</f>
        <v>0</v>
      </c>
      <c r="H42" s="286">
        <f>SUM(H38:H41)</f>
        <v>0</v>
      </c>
    </row>
    <row r="43" spans="2:8" x14ac:dyDescent="0.2">
      <c r="B43" s="198"/>
      <c r="C43" s="199" t="s">
        <v>133</v>
      </c>
      <c r="D43" s="315"/>
      <c r="E43" s="303"/>
      <c r="F43" s="303"/>
      <c r="G43" s="303"/>
      <c r="H43" s="303"/>
    </row>
    <row r="44" spans="2:8" x14ac:dyDescent="0.2">
      <c r="B44" s="194"/>
      <c r="C44" s="195" t="s">
        <v>216</v>
      </c>
      <c r="D44" s="304"/>
      <c r="E44" s="286">
        <f>D48</f>
        <v>0</v>
      </c>
      <c r="F44" s="286">
        <f>E48</f>
        <v>0</v>
      </c>
      <c r="G44" s="286">
        <f>F48</f>
        <v>0</v>
      </c>
      <c r="H44" s="286">
        <f>G48</f>
        <v>0</v>
      </c>
    </row>
    <row r="45" spans="2:8" x14ac:dyDescent="0.2">
      <c r="B45" s="194"/>
      <c r="C45" s="195" t="s">
        <v>192</v>
      </c>
      <c r="D45" s="304"/>
      <c r="E45" s="304"/>
      <c r="F45" s="304"/>
      <c r="G45" s="304"/>
      <c r="H45" s="304"/>
    </row>
    <row r="46" spans="2:8" ht="13.9" customHeight="1" x14ac:dyDescent="0.2">
      <c r="B46" s="194"/>
      <c r="C46" s="313" t="s">
        <v>431</v>
      </c>
      <c r="D46" s="304"/>
      <c r="E46" s="304"/>
      <c r="F46" s="304"/>
      <c r="G46" s="304"/>
      <c r="H46" s="304"/>
    </row>
    <row r="47" spans="2:8" ht="11.25" customHeight="1" x14ac:dyDescent="0.2">
      <c r="B47" s="194"/>
      <c r="C47" s="195" t="s">
        <v>236</v>
      </c>
      <c r="D47" s="304"/>
      <c r="E47" s="304"/>
      <c r="F47" s="304"/>
      <c r="G47" s="304"/>
      <c r="H47" s="304"/>
    </row>
    <row r="48" spans="2:8" x14ac:dyDescent="0.2">
      <c r="B48" s="197"/>
      <c r="C48" s="314" t="s">
        <v>134</v>
      </c>
      <c r="D48" s="286">
        <f>SUM(D44:D47)</f>
        <v>0</v>
      </c>
      <c r="E48" s="286">
        <f>SUM(E44:E47)</f>
        <v>0</v>
      </c>
      <c r="F48" s="286">
        <f>SUM(F44:F47)</f>
        <v>0</v>
      </c>
      <c r="G48" s="286">
        <f>SUM(G44:G47)</f>
        <v>0</v>
      </c>
      <c r="H48" s="286">
        <f>SUM(H44:H47)</f>
        <v>0</v>
      </c>
    </row>
    <row r="49" spans="2:8" x14ac:dyDescent="0.2">
      <c r="B49" s="198"/>
      <c r="C49" s="199" t="s">
        <v>0</v>
      </c>
      <c r="D49" s="315"/>
      <c r="E49" s="303"/>
      <c r="F49" s="303"/>
      <c r="G49" s="303"/>
      <c r="H49" s="303"/>
    </row>
    <row r="50" spans="2:8" x14ac:dyDescent="0.2">
      <c r="B50" s="194"/>
      <c r="C50" s="195" t="s">
        <v>216</v>
      </c>
      <c r="D50" s="304"/>
      <c r="E50" s="286">
        <f>D54</f>
        <v>0</v>
      </c>
      <c r="F50" s="286">
        <f>E54</f>
        <v>0</v>
      </c>
      <c r="G50" s="286">
        <f>F54</f>
        <v>0</v>
      </c>
      <c r="H50" s="286">
        <f>G54</f>
        <v>0</v>
      </c>
    </row>
    <row r="51" spans="2:8" x14ac:dyDescent="0.2">
      <c r="B51" s="194"/>
      <c r="C51" s="195" t="s">
        <v>192</v>
      </c>
      <c r="D51" s="304"/>
      <c r="E51" s="304"/>
      <c r="F51" s="304"/>
      <c r="G51" s="304"/>
      <c r="H51" s="304"/>
    </row>
    <row r="52" spans="2:8" x14ac:dyDescent="0.2">
      <c r="B52" s="194"/>
      <c r="C52" s="313" t="s">
        <v>431</v>
      </c>
      <c r="D52" s="304"/>
      <c r="E52" s="304"/>
      <c r="F52" s="304"/>
      <c r="G52" s="304"/>
      <c r="H52" s="304"/>
    </row>
    <row r="53" spans="2:8" ht="11.25" customHeight="1" x14ac:dyDescent="0.2">
      <c r="B53" s="194"/>
      <c r="C53" s="195" t="s">
        <v>236</v>
      </c>
      <c r="D53" s="304"/>
      <c r="E53" s="304"/>
      <c r="F53" s="304"/>
      <c r="G53" s="304"/>
      <c r="H53" s="304"/>
    </row>
    <row r="54" spans="2:8" x14ac:dyDescent="0.2">
      <c r="B54" s="197"/>
      <c r="C54" s="314" t="s">
        <v>80</v>
      </c>
      <c r="D54" s="286">
        <f>SUM(D50:D53)</f>
        <v>0</v>
      </c>
      <c r="E54" s="286">
        <f>SUM(E50:E53)</f>
        <v>0</v>
      </c>
      <c r="F54" s="286">
        <f>SUM(F50:F53)</f>
        <v>0</v>
      </c>
      <c r="G54" s="286">
        <f>SUM(G50:G53)</f>
        <v>0</v>
      </c>
      <c r="H54" s="286">
        <f>SUM(H50:H53)</f>
        <v>0</v>
      </c>
    </row>
    <row r="55" spans="2:8" x14ac:dyDescent="0.2">
      <c r="B55" s="198"/>
      <c r="C55" s="199" t="s">
        <v>135</v>
      </c>
      <c r="D55" s="315"/>
      <c r="E55" s="303"/>
      <c r="F55" s="303"/>
      <c r="G55" s="303"/>
      <c r="H55" s="303"/>
    </row>
    <row r="56" spans="2:8" x14ac:dyDescent="0.2">
      <c r="B56" s="194"/>
      <c r="C56" s="195" t="s">
        <v>216</v>
      </c>
      <c r="D56" s="304"/>
      <c r="E56" s="286">
        <f>D60</f>
        <v>0</v>
      </c>
      <c r="F56" s="286">
        <f>E60</f>
        <v>0</v>
      </c>
      <c r="G56" s="286">
        <f>F60</f>
        <v>0</v>
      </c>
      <c r="H56" s="286">
        <f>G60</f>
        <v>0</v>
      </c>
    </row>
    <row r="57" spans="2:8" x14ac:dyDescent="0.2">
      <c r="B57" s="194"/>
      <c r="C57" s="195" t="s">
        <v>192</v>
      </c>
      <c r="D57" s="304"/>
      <c r="E57" s="304"/>
      <c r="F57" s="304"/>
      <c r="G57" s="304"/>
      <c r="H57" s="304"/>
    </row>
    <row r="58" spans="2:8" x14ac:dyDescent="0.2">
      <c r="B58" s="194"/>
      <c r="C58" s="313" t="s">
        <v>431</v>
      </c>
      <c r="D58" s="304"/>
      <c r="E58" s="304"/>
      <c r="F58" s="304"/>
      <c r="G58" s="304"/>
      <c r="H58" s="304"/>
    </row>
    <row r="59" spans="2:8" ht="11.25" customHeight="1" x14ac:dyDescent="0.2">
      <c r="B59" s="194"/>
      <c r="C59" s="195" t="s">
        <v>236</v>
      </c>
      <c r="D59" s="304"/>
      <c r="E59" s="304"/>
      <c r="F59" s="304"/>
      <c r="G59" s="304"/>
      <c r="H59" s="304"/>
    </row>
    <row r="60" spans="2:8" x14ac:dyDescent="0.2">
      <c r="B60" s="197"/>
      <c r="C60" s="314" t="s">
        <v>136</v>
      </c>
      <c r="D60" s="286">
        <f>SUM(D56:D59)</f>
        <v>0</v>
      </c>
      <c r="E60" s="286">
        <f>SUM(E56:E59)</f>
        <v>0</v>
      </c>
      <c r="F60" s="286">
        <f>SUM(F56:F59)</f>
        <v>0</v>
      </c>
      <c r="G60" s="286">
        <f>SUM(G56:G59)</f>
        <v>0</v>
      </c>
      <c r="H60" s="286">
        <f>SUM(H56:H59)</f>
        <v>0</v>
      </c>
    </row>
    <row r="61" spans="2:8" x14ac:dyDescent="0.2">
      <c r="B61" s="198"/>
      <c r="C61" s="199" t="s">
        <v>203</v>
      </c>
      <c r="D61" s="315"/>
      <c r="E61" s="303"/>
      <c r="F61" s="303"/>
      <c r="G61" s="303"/>
      <c r="H61" s="303"/>
    </row>
    <row r="62" spans="2:8" x14ac:dyDescent="0.2">
      <c r="B62" s="194"/>
      <c r="C62" s="195" t="s">
        <v>216</v>
      </c>
      <c r="D62" s="304"/>
      <c r="E62" s="286">
        <f>D66</f>
        <v>0</v>
      </c>
      <c r="F62" s="286">
        <f>E66</f>
        <v>0</v>
      </c>
      <c r="G62" s="286">
        <f>F66</f>
        <v>0</v>
      </c>
      <c r="H62" s="286">
        <f>G66</f>
        <v>0</v>
      </c>
    </row>
    <row r="63" spans="2:8" x14ac:dyDescent="0.2">
      <c r="B63" s="194"/>
      <c r="C63" s="195" t="s">
        <v>192</v>
      </c>
      <c r="D63" s="304"/>
      <c r="E63" s="304"/>
      <c r="F63" s="304"/>
      <c r="G63" s="304"/>
      <c r="H63" s="304"/>
    </row>
    <row r="64" spans="2:8" x14ac:dyDescent="0.2">
      <c r="B64" s="194"/>
      <c r="C64" s="313" t="s">
        <v>237</v>
      </c>
      <c r="D64" s="304"/>
      <c r="E64" s="304"/>
      <c r="F64" s="304"/>
      <c r="G64" s="304"/>
      <c r="H64" s="304"/>
    </row>
    <row r="65" spans="2:8" x14ac:dyDescent="0.2">
      <c r="B65" s="194"/>
      <c r="C65" s="195" t="s">
        <v>236</v>
      </c>
      <c r="D65" s="304"/>
      <c r="E65" s="304"/>
      <c r="F65" s="304"/>
      <c r="G65" s="304"/>
      <c r="H65" s="304"/>
    </row>
    <row r="66" spans="2:8" x14ac:dyDescent="0.2">
      <c r="B66" s="197"/>
      <c r="C66" s="314" t="s">
        <v>204</v>
      </c>
      <c r="D66" s="286">
        <f>SUM(D62:D65)</f>
        <v>0</v>
      </c>
      <c r="E66" s="286">
        <f>SUM(E62:E65)</f>
        <v>0</v>
      </c>
      <c r="F66" s="286">
        <f>SUM(F62:F65)</f>
        <v>0</v>
      </c>
      <c r="G66" s="286">
        <f>SUM(G62:G65)</f>
        <v>0</v>
      </c>
      <c r="H66" s="286">
        <f>SUM(H62:H65)</f>
        <v>0</v>
      </c>
    </row>
    <row r="67" spans="2:8" x14ac:dyDescent="0.2">
      <c r="B67" s="198"/>
      <c r="C67" s="199" t="s">
        <v>262</v>
      </c>
      <c r="D67" s="315"/>
      <c r="E67" s="303"/>
      <c r="F67" s="303"/>
      <c r="G67" s="303"/>
      <c r="H67" s="303"/>
    </row>
    <row r="68" spans="2:8" x14ac:dyDescent="0.2">
      <c r="B68" s="194"/>
      <c r="C68" s="195" t="s">
        <v>216</v>
      </c>
      <c r="D68" s="304"/>
      <c r="E68" s="286">
        <f>D72</f>
        <v>0</v>
      </c>
      <c r="F68" s="286">
        <f>E72</f>
        <v>0</v>
      </c>
      <c r="G68" s="286">
        <f>F72</f>
        <v>0</v>
      </c>
      <c r="H68" s="286">
        <f>G72</f>
        <v>0</v>
      </c>
    </row>
    <row r="69" spans="2:8" x14ac:dyDescent="0.2">
      <c r="B69" s="194"/>
      <c r="C69" s="195" t="s">
        <v>192</v>
      </c>
      <c r="D69" s="304"/>
      <c r="E69" s="304"/>
      <c r="F69" s="304"/>
      <c r="G69" s="304"/>
      <c r="H69" s="304"/>
    </row>
    <row r="70" spans="2:8" x14ac:dyDescent="0.2">
      <c r="B70" s="194"/>
      <c r="C70" s="313" t="s">
        <v>237</v>
      </c>
      <c r="D70" s="304"/>
      <c r="E70" s="304"/>
      <c r="F70" s="304"/>
      <c r="G70" s="304"/>
      <c r="H70" s="304"/>
    </row>
    <row r="71" spans="2:8" x14ac:dyDescent="0.2">
      <c r="B71" s="194"/>
      <c r="C71" s="195" t="s">
        <v>236</v>
      </c>
      <c r="D71" s="304"/>
      <c r="E71" s="304"/>
      <c r="F71" s="304"/>
      <c r="G71" s="304"/>
      <c r="H71" s="304"/>
    </row>
    <row r="72" spans="2:8" x14ac:dyDescent="0.2">
      <c r="B72" s="197"/>
      <c r="C72" s="314" t="s">
        <v>263</v>
      </c>
      <c r="D72" s="286">
        <f>SUM(D68:D70)</f>
        <v>0</v>
      </c>
      <c r="E72" s="286">
        <f>SUM(E68:E70)</f>
        <v>0</v>
      </c>
      <c r="F72" s="286">
        <f>SUM(F68:F70)</f>
        <v>0</v>
      </c>
      <c r="G72" s="286">
        <f>SUM(G68:G70)</f>
        <v>0</v>
      </c>
      <c r="H72" s="286">
        <f>SUM(H68:H70)</f>
        <v>0</v>
      </c>
    </row>
    <row r="73" spans="2:8" x14ac:dyDescent="0.2">
      <c r="B73" s="197"/>
      <c r="C73" s="345" t="s">
        <v>71</v>
      </c>
      <c r="D73" s="286">
        <f>SUM(D18,D24,D30,D36,D42,D48,D54,D60,D66,D72)</f>
        <v>0</v>
      </c>
      <c r="E73" s="286">
        <f>SUM(E18,E24,E30,E36,E42,E48,E54,E60,E66,E72)</f>
        <v>0</v>
      </c>
      <c r="F73" s="286">
        <f>SUM(F18,F24,F30,F36,F42,F48,F54,F60,F66,F72)</f>
        <v>0</v>
      </c>
      <c r="G73" s="286">
        <f>SUM(G18,G24,G30,G36,G42,G48,G54,G60,G66,G72)</f>
        <v>0</v>
      </c>
      <c r="H73" s="286">
        <f>SUM(H18,H24,H30,H36,H42,H48,H54,H60,H66,H72)</f>
        <v>0</v>
      </c>
    </row>
    <row r="74" spans="2:8" x14ac:dyDescent="0.2">
      <c r="B74" s="200"/>
      <c r="C74" s="344" t="s">
        <v>108</v>
      </c>
      <c r="D74" s="150"/>
      <c r="E74" s="150"/>
      <c r="F74" s="150"/>
      <c r="G74" s="150"/>
      <c r="H74" s="150"/>
    </row>
    <row r="75" spans="2:8" x14ac:dyDescent="0.2">
      <c r="B75" s="198"/>
      <c r="C75" s="346" t="s">
        <v>432</v>
      </c>
      <c r="D75" s="315"/>
      <c r="E75" s="303"/>
      <c r="F75" s="303"/>
      <c r="G75" s="303"/>
      <c r="H75" s="303"/>
    </row>
    <row r="76" spans="2:8" x14ac:dyDescent="0.2">
      <c r="B76" s="194"/>
      <c r="C76" s="195" t="s">
        <v>216</v>
      </c>
      <c r="D76" s="304"/>
      <c r="E76" s="286">
        <f>D80</f>
        <v>0</v>
      </c>
      <c r="F76" s="286">
        <f>E80</f>
        <v>0</v>
      </c>
      <c r="G76" s="286">
        <f>F80</f>
        <v>0</v>
      </c>
      <c r="H76" s="286">
        <f>G80</f>
        <v>0</v>
      </c>
    </row>
    <row r="77" spans="2:8" x14ac:dyDescent="0.2">
      <c r="B77" s="194"/>
      <c r="C77" s="195" t="s">
        <v>192</v>
      </c>
      <c r="D77" s="304"/>
      <c r="E77" s="304"/>
      <c r="F77" s="304"/>
      <c r="G77" s="304"/>
      <c r="H77" s="304"/>
    </row>
    <row r="78" spans="2:8" x14ac:dyDescent="0.2">
      <c r="B78" s="194"/>
      <c r="C78" s="313" t="s">
        <v>431</v>
      </c>
      <c r="D78" s="304"/>
      <c r="E78" s="304"/>
      <c r="F78" s="304"/>
      <c r="G78" s="304"/>
      <c r="H78" s="304"/>
    </row>
    <row r="79" spans="2:8" x14ac:dyDescent="0.2">
      <c r="B79" s="194"/>
      <c r="C79" s="195" t="s">
        <v>242</v>
      </c>
      <c r="D79" s="304"/>
      <c r="E79" s="304"/>
      <c r="F79" s="304"/>
      <c r="G79" s="304"/>
      <c r="H79" s="304"/>
    </row>
    <row r="80" spans="2:8" x14ac:dyDescent="0.2">
      <c r="B80" s="197"/>
      <c r="C80" s="347" t="s">
        <v>433</v>
      </c>
      <c r="D80" s="286">
        <f>SUM(D76:D79)</f>
        <v>0</v>
      </c>
      <c r="E80" s="286">
        <f>SUM(E76:E79)</f>
        <v>0</v>
      </c>
      <c r="F80" s="286">
        <f>SUM(F76:F79)</f>
        <v>0</v>
      </c>
      <c r="G80" s="286">
        <f>SUM(G76:G79)</f>
        <v>0</v>
      </c>
      <c r="H80" s="286">
        <f>SUM(H76:H79)</f>
        <v>0</v>
      </c>
    </row>
    <row r="81" spans="2:8" x14ac:dyDescent="0.2">
      <c r="B81" s="198"/>
      <c r="C81" s="199" t="s">
        <v>264</v>
      </c>
      <c r="D81" s="315"/>
      <c r="E81" s="303"/>
      <c r="F81" s="303"/>
      <c r="G81" s="303"/>
      <c r="H81" s="303"/>
    </row>
    <row r="82" spans="2:8" x14ac:dyDescent="0.2">
      <c r="B82" s="194"/>
      <c r="C82" s="195" t="s">
        <v>216</v>
      </c>
      <c r="D82" s="304"/>
      <c r="E82" s="286">
        <f>D86</f>
        <v>0</v>
      </c>
      <c r="F82" s="286">
        <f>E86</f>
        <v>0</v>
      </c>
      <c r="G82" s="286">
        <f>F86</f>
        <v>0</v>
      </c>
      <c r="H82" s="286">
        <f>G86</f>
        <v>0</v>
      </c>
    </row>
    <row r="83" spans="2:8" x14ac:dyDescent="0.2">
      <c r="B83" s="194"/>
      <c r="C83" s="195" t="s">
        <v>192</v>
      </c>
      <c r="D83" s="304"/>
      <c r="E83" s="304"/>
      <c r="F83" s="304"/>
      <c r="G83" s="304"/>
      <c r="H83" s="304"/>
    </row>
    <row r="84" spans="2:8" x14ac:dyDescent="0.2">
      <c r="B84" s="194"/>
      <c r="C84" s="195" t="s">
        <v>237</v>
      </c>
      <c r="D84" s="304"/>
      <c r="E84" s="304"/>
      <c r="F84" s="304"/>
      <c r="G84" s="304"/>
      <c r="H84" s="304"/>
    </row>
    <row r="85" spans="2:8" x14ac:dyDescent="0.2">
      <c r="B85" s="194"/>
      <c r="C85" s="195" t="s">
        <v>236</v>
      </c>
      <c r="D85" s="304"/>
      <c r="E85" s="304"/>
      <c r="F85" s="304"/>
      <c r="G85" s="304"/>
      <c r="H85" s="304"/>
    </row>
    <row r="86" spans="2:8" x14ac:dyDescent="0.2">
      <c r="B86" s="197"/>
      <c r="C86" s="314" t="s">
        <v>265</v>
      </c>
      <c r="D86" s="286">
        <f>SUM(D82:D85)</f>
        <v>0</v>
      </c>
      <c r="E86" s="286">
        <f>SUM(E82:E85)</f>
        <v>0</v>
      </c>
      <c r="F86" s="286">
        <f>SUM(F82:F85)</f>
        <v>0</v>
      </c>
      <c r="G86" s="286">
        <f>SUM(G82:G85)</f>
        <v>0</v>
      </c>
      <c r="H86" s="286">
        <f>SUM(H82:H85)</f>
        <v>0</v>
      </c>
    </row>
    <row r="87" spans="2:8" x14ac:dyDescent="0.2">
      <c r="B87" s="198"/>
      <c r="C87" s="346" t="s">
        <v>434</v>
      </c>
      <c r="D87" s="315"/>
      <c r="E87" s="303"/>
      <c r="F87" s="303"/>
      <c r="G87" s="303"/>
      <c r="H87" s="303"/>
    </row>
    <row r="88" spans="2:8" x14ac:dyDescent="0.2">
      <c r="B88" s="194"/>
      <c r="C88" s="195" t="s">
        <v>239</v>
      </c>
      <c r="D88" s="304"/>
      <c r="E88" s="286">
        <f>D90</f>
        <v>0</v>
      </c>
      <c r="F88" s="286">
        <f>E90</f>
        <v>0</v>
      </c>
      <c r="G88" s="286">
        <f>F90</f>
        <v>0</v>
      </c>
      <c r="H88" s="286">
        <f>G90</f>
        <v>0</v>
      </c>
    </row>
    <row r="89" spans="2:8" x14ac:dyDescent="0.2">
      <c r="B89" s="194"/>
      <c r="C89" s="195" t="s">
        <v>240</v>
      </c>
      <c r="D89" s="304"/>
      <c r="E89" s="304"/>
      <c r="F89" s="304"/>
      <c r="G89" s="304"/>
      <c r="H89" s="304"/>
    </row>
    <row r="90" spans="2:8" x14ac:dyDescent="0.2">
      <c r="B90" s="197"/>
      <c r="C90" s="314" t="s">
        <v>241</v>
      </c>
      <c r="D90" s="286">
        <f>D88+D89</f>
        <v>0</v>
      </c>
      <c r="E90" s="286">
        <f>E88+E89</f>
        <v>0</v>
      </c>
      <c r="F90" s="286">
        <f>F88+F89</f>
        <v>0</v>
      </c>
      <c r="G90" s="286">
        <f>G88+G89</f>
        <v>0</v>
      </c>
      <c r="H90" s="286">
        <f>H88+H89</f>
        <v>0</v>
      </c>
    </row>
    <row r="91" spans="2:8" x14ac:dyDescent="0.2">
      <c r="B91" s="197"/>
      <c r="C91" s="348" t="s">
        <v>109</v>
      </c>
      <c r="D91" s="286">
        <f>D80+D86+D90</f>
        <v>0</v>
      </c>
      <c r="E91" s="286">
        <f>E80+E86+E90</f>
        <v>0</v>
      </c>
      <c r="F91" s="286">
        <f>F80+F86+F90</f>
        <v>0</v>
      </c>
      <c r="G91" s="286">
        <f>G80+G86+G90</f>
        <v>0</v>
      </c>
      <c r="H91" s="286">
        <f>H80+H86+H90</f>
        <v>0</v>
      </c>
    </row>
    <row r="92" spans="2:8" ht="12.75" customHeight="1" x14ac:dyDescent="0.2">
      <c r="B92" s="197"/>
      <c r="C92" s="349" t="s">
        <v>22</v>
      </c>
      <c r="D92" s="288">
        <f>D73+D91</f>
        <v>0</v>
      </c>
      <c r="E92" s="288">
        <f>E73+E91</f>
        <v>0</v>
      </c>
      <c r="F92" s="288">
        <f>F73+F91</f>
        <v>0</v>
      </c>
      <c r="G92" s="288">
        <f>G73+G91</f>
        <v>0</v>
      </c>
      <c r="H92" s="288">
        <f>H73+H91</f>
        <v>0</v>
      </c>
    </row>
    <row r="93" spans="2:8" x14ac:dyDescent="0.2">
      <c r="B93" s="197"/>
      <c r="C93" s="349" t="s">
        <v>231</v>
      </c>
      <c r="D93" s="376"/>
      <c r="E93" s="376"/>
      <c r="F93" s="376"/>
      <c r="G93" s="376"/>
      <c r="H93" s="376"/>
    </row>
    <row r="96" spans="2:8" x14ac:dyDescent="0.2">
      <c r="D96" s="54" t="s">
        <v>15</v>
      </c>
    </row>
  </sheetData>
  <mergeCells count="5">
    <mergeCell ref="B1:C1"/>
    <mergeCell ref="B7:C7"/>
    <mergeCell ref="D8:H8"/>
    <mergeCell ref="B9:B10"/>
    <mergeCell ref="C9:C10"/>
  </mergeCells>
  <phoneticPr fontId="27" type="noConversion"/>
  <pageMargins left="0.23622047244094491" right="0.23622047244094491" top="0.74803149606299213" bottom="0.74803149606299213" header="0.31496062992125984" footer="0.31496062992125984"/>
  <pageSetup paperSize="9" scale="48" orientation="landscape" r:id="rId1"/>
  <headerFooter alignWithMargins="0">
    <oddFooter>&amp;A&amp;RPage &amp;P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999"/>
    <pageSetUpPr fitToPage="1"/>
  </sheetPr>
  <dimension ref="B1:F37"/>
  <sheetViews>
    <sheetView workbookViewId="0">
      <selection activeCell="B1" sqref="B1:F37"/>
    </sheetView>
  </sheetViews>
  <sheetFormatPr defaultColWidth="9" defaultRowHeight="12.75" x14ac:dyDescent="0.2"/>
  <cols>
    <col min="1" max="1" width="12" style="30" customWidth="1"/>
    <col min="2" max="2" width="20.875" style="30" customWidth="1"/>
    <col min="3" max="3" width="42.25" style="30" customWidth="1"/>
    <col min="4" max="4" width="21.75" style="30" customWidth="1"/>
    <col min="5" max="5" width="18" style="30" customWidth="1"/>
    <col min="6" max="6" width="42.25" style="30" customWidth="1"/>
    <col min="7" max="7" width="9.375" style="30" customWidth="1"/>
    <col min="8" max="8" width="25" style="30" customWidth="1"/>
    <col min="9" max="16384" width="9" style="30"/>
  </cols>
  <sheetData>
    <row r="1" spans="2:6" ht="20.25" x14ac:dyDescent="0.3">
      <c r="B1" s="31" t="s">
        <v>126</v>
      </c>
      <c r="C1" s="31"/>
      <c r="D1" s="18"/>
      <c r="E1" s="18"/>
    </row>
    <row r="2" spans="2:6" ht="20.25" x14ac:dyDescent="0.3">
      <c r="B2" s="46">
        <f>Tradingname</f>
        <v>0</v>
      </c>
      <c r="C2" s="47"/>
      <c r="D2" s="31"/>
      <c r="E2" s="31"/>
    </row>
    <row r="3" spans="2:6" ht="18" customHeight="1" x14ac:dyDescent="0.45">
      <c r="B3" s="48" t="s">
        <v>157</v>
      </c>
      <c r="C3" s="49">
        <f>Yearending</f>
        <v>44377</v>
      </c>
      <c r="F3" s="42"/>
    </row>
    <row r="5" spans="2:6" ht="15.75" x14ac:dyDescent="0.25">
      <c r="B5" s="34" t="s">
        <v>185</v>
      </c>
      <c r="C5" s="32"/>
      <c r="D5" s="32"/>
      <c r="E5" s="32"/>
    </row>
    <row r="6" spans="2:6" ht="15.75" x14ac:dyDescent="0.25">
      <c r="B6" s="34"/>
      <c r="C6" s="32"/>
      <c r="D6" s="32"/>
      <c r="E6" s="32"/>
    </row>
    <row r="7" spans="2:6" ht="40.5" customHeight="1" x14ac:dyDescent="0.2">
      <c r="B7" s="183" t="s">
        <v>194</v>
      </c>
      <c r="C7" s="183" t="s">
        <v>111</v>
      </c>
      <c r="D7" s="183" t="s">
        <v>333</v>
      </c>
      <c r="E7" s="183" t="s">
        <v>112</v>
      </c>
      <c r="F7" s="201" t="s">
        <v>114</v>
      </c>
    </row>
    <row r="8" spans="2:6" x14ac:dyDescent="0.2">
      <c r="B8" s="185"/>
      <c r="C8" s="185"/>
      <c r="D8" s="191"/>
      <c r="E8" s="202" t="s">
        <v>113</v>
      </c>
      <c r="F8" s="203"/>
    </row>
    <row r="9" spans="2:6" x14ac:dyDescent="0.2">
      <c r="B9" s="204"/>
      <c r="C9" s="205" t="str">
        <f>'3. Statement of pipeline assets'!C12</f>
        <v>Pipelines</v>
      </c>
      <c r="D9" s="244"/>
      <c r="E9" s="206"/>
      <c r="F9" s="305"/>
    </row>
    <row r="10" spans="2:6" x14ac:dyDescent="0.2">
      <c r="B10" s="204"/>
      <c r="C10" s="205" t="str">
        <f>'3. Statement of pipeline assets'!C19</f>
        <v>Compressors</v>
      </c>
      <c r="D10" s="244"/>
      <c r="E10" s="206"/>
      <c r="F10" s="305"/>
    </row>
    <row r="11" spans="2:6" x14ac:dyDescent="0.2">
      <c r="B11" s="204"/>
      <c r="C11" s="205" t="str">
        <f>'3. Statement of pipeline assets'!C25</f>
        <v>City Gates, supply regulators and valve stations</v>
      </c>
      <c r="D11" s="244"/>
      <c r="E11" s="206"/>
      <c r="F11" s="305"/>
    </row>
    <row r="12" spans="2:6" x14ac:dyDescent="0.2">
      <c r="B12" s="204"/>
      <c r="C12" s="205" t="str">
        <f>'3. Statement of pipeline assets'!C31</f>
        <v>Metering</v>
      </c>
      <c r="D12" s="244"/>
      <c r="E12" s="206"/>
      <c r="F12" s="305"/>
    </row>
    <row r="13" spans="2:6" x14ac:dyDescent="0.2">
      <c r="B13" s="204"/>
      <c r="C13" s="205" t="str">
        <f>'3. Statement of pipeline assets'!C37</f>
        <v>Odorant plants</v>
      </c>
      <c r="D13" s="244"/>
      <c r="E13" s="206"/>
      <c r="F13" s="305"/>
    </row>
    <row r="14" spans="2:6" x14ac:dyDescent="0.2">
      <c r="B14" s="204"/>
      <c r="C14" s="205" t="str">
        <f>'3. Statement of pipeline assets'!C43</f>
        <v>SCADA (Communications)</v>
      </c>
      <c r="D14" s="244"/>
      <c r="E14" s="206"/>
      <c r="F14" s="305"/>
    </row>
    <row r="15" spans="2:6" x14ac:dyDescent="0.2">
      <c r="B15" s="204"/>
      <c r="C15" s="205" t="str">
        <f>'3. Statement of pipeline assets'!C49</f>
        <v>Buildings</v>
      </c>
      <c r="D15" s="244"/>
      <c r="E15" s="206"/>
      <c r="F15" s="305"/>
    </row>
    <row r="16" spans="2:6" x14ac:dyDescent="0.2">
      <c r="B16" s="204"/>
      <c r="C16" s="205" t="str">
        <f>'3. Statement of pipeline assets'!C61</f>
        <v>Other depreciable pipeline assets</v>
      </c>
      <c r="D16" s="244"/>
      <c r="E16" s="206"/>
      <c r="F16" s="305"/>
    </row>
    <row r="17" spans="2:6" x14ac:dyDescent="0.2">
      <c r="B17" s="204"/>
      <c r="C17" s="207" t="s">
        <v>184</v>
      </c>
      <c r="D17" s="244"/>
      <c r="E17" s="206"/>
      <c r="F17" s="305"/>
    </row>
    <row r="18" spans="2:6" x14ac:dyDescent="0.2">
      <c r="B18" s="204"/>
      <c r="C18" s="207" t="s">
        <v>184</v>
      </c>
      <c r="D18" s="244"/>
      <c r="E18" s="206"/>
      <c r="F18" s="305"/>
    </row>
    <row r="19" spans="2:6" x14ac:dyDescent="0.2">
      <c r="B19" s="204"/>
      <c r="C19" s="207" t="s">
        <v>184</v>
      </c>
      <c r="D19" s="244"/>
      <c r="E19" s="206"/>
      <c r="F19" s="305"/>
    </row>
    <row r="20" spans="2:6" x14ac:dyDescent="0.2">
      <c r="B20" s="204"/>
      <c r="C20" s="207" t="s">
        <v>184</v>
      </c>
      <c r="D20" s="244"/>
      <c r="E20" s="206"/>
      <c r="F20" s="305"/>
    </row>
    <row r="21" spans="2:6" x14ac:dyDescent="0.2">
      <c r="B21" s="35"/>
      <c r="C21" s="231" t="str">
        <f>'3. Statement of pipeline assets'!C67</f>
        <v>Leased pipeline assets</v>
      </c>
      <c r="D21" s="244"/>
      <c r="E21" s="35"/>
      <c r="F21" s="306"/>
    </row>
    <row r="22" spans="2:6" x14ac:dyDescent="0.2">
      <c r="B22" s="35"/>
      <c r="C22" s="207" t="s">
        <v>184</v>
      </c>
      <c r="D22" s="244"/>
      <c r="E22" s="35"/>
      <c r="F22" s="306"/>
    </row>
    <row r="23" spans="2:6" x14ac:dyDescent="0.2">
      <c r="B23" s="35"/>
      <c r="C23" s="207" t="s">
        <v>184</v>
      </c>
      <c r="D23" s="244"/>
      <c r="E23" s="35"/>
      <c r="F23" s="306"/>
    </row>
    <row r="24" spans="2:6" x14ac:dyDescent="0.2">
      <c r="B24" s="35"/>
      <c r="C24" s="207" t="s">
        <v>184</v>
      </c>
      <c r="D24" s="244"/>
      <c r="E24" s="35"/>
      <c r="F24" s="306"/>
    </row>
    <row r="25" spans="2:6" x14ac:dyDescent="0.2">
      <c r="B25" s="35"/>
      <c r="C25" s="207" t="s">
        <v>184</v>
      </c>
      <c r="D25" s="244"/>
      <c r="E25" s="35"/>
      <c r="F25" s="306"/>
    </row>
    <row r="26" spans="2:6" x14ac:dyDescent="0.2">
      <c r="B26" s="35"/>
      <c r="C26" s="231" t="str">
        <f>'3. Statement of pipeline assets'!C75</f>
        <v>Shared property, plant and equipment</v>
      </c>
      <c r="D26" s="244"/>
      <c r="E26" s="35"/>
      <c r="F26" s="306"/>
    </row>
    <row r="27" spans="2:6" x14ac:dyDescent="0.2">
      <c r="B27" s="35"/>
      <c r="C27" s="207" t="s">
        <v>184</v>
      </c>
      <c r="D27" s="244"/>
      <c r="E27" s="35"/>
      <c r="F27" s="306"/>
    </row>
    <row r="28" spans="2:6" x14ac:dyDescent="0.2">
      <c r="B28" s="35"/>
      <c r="C28" s="207" t="s">
        <v>184</v>
      </c>
      <c r="D28" s="244"/>
      <c r="E28" s="35"/>
      <c r="F28" s="306"/>
    </row>
    <row r="29" spans="2:6" x14ac:dyDescent="0.2">
      <c r="B29" s="35"/>
      <c r="C29" s="207" t="s">
        <v>184</v>
      </c>
      <c r="D29" s="244"/>
      <c r="E29" s="35"/>
      <c r="F29" s="306"/>
    </row>
    <row r="30" spans="2:6" x14ac:dyDescent="0.2">
      <c r="B30" s="35"/>
      <c r="C30" s="207" t="s">
        <v>184</v>
      </c>
      <c r="D30" s="244"/>
      <c r="E30" s="35"/>
      <c r="F30" s="306"/>
    </row>
    <row r="31" spans="2:6" x14ac:dyDescent="0.2">
      <c r="B31" s="35"/>
      <c r="C31" s="207" t="s">
        <v>184</v>
      </c>
      <c r="D31" s="244"/>
      <c r="E31" s="35"/>
      <c r="F31" s="306"/>
    </row>
    <row r="32" spans="2:6" x14ac:dyDescent="0.2">
      <c r="B32" s="35"/>
      <c r="C32" s="231" t="str">
        <f>'3. Statement of pipeline assets'!C81</f>
        <v>Shared leased assets</v>
      </c>
      <c r="D32" s="244"/>
      <c r="E32" s="35"/>
      <c r="F32" s="306"/>
    </row>
    <row r="33" spans="2:6" x14ac:dyDescent="0.2">
      <c r="B33" s="35"/>
      <c r="C33" s="207" t="s">
        <v>184</v>
      </c>
      <c r="D33" s="244"/>
      <c r="E33" s="35"/>
      <c r="F33" s="306"/>
    </row>
    <row r="34" spans="2:6" x14ac:dyDescent="0.2">
      <c r="B34" s="35"/>
      <c r="C34" s="207" t="s">
        <v>184</v>
      </c>
      <c r="D34" s="244"/>
      <c r="E34" s="35"/>
      <c r="F34" s="306"/>
    </row>
    <row r="35" spans="2:6" x14ac:dyDescent="0.2">
      <c r="B35" s="35"/>
      <c r="C35" s="207" t="s">
        <v>184</v>
      </c>
      <c r="D35" s="244"/>
      <c r="E35" s="35"/>
      <c r="F35" s="306"/>
    </row>
    <row r="36" spans="2:6" x14ac:dyDescent="0.2">
      <c r="B36" s="35"/>
      <c r="C36" s="207" t="s">
        <v>184</v>
      </c>
      <c r="D36" s="244"/>
      <c r="E36" s="35"/>
      <c r="F36" s="306"/>
    </row>
    <row r="37" spans="2:6" x14ac:dyDescent="0.2">
      <c r="B37" s="35"/>
      <c r="C37" s="207" t="s">
        <v>184</v>
      </c>
      <c r="D37" s="244"/>
      <c r="E37" s="35"/>
      <c r="F37" s="306"/>
    </row>
  </sheetData>
  <pageMargins left="0.23622047244094491" right="0.23622047244094491" top="0.74803149606299213" bottom="0.74803149606299213" header="0.31496062992125984" footer="0.31496062992125984"/>
  <pageSetup paperSize="9" scale="90" orientation="landscape" r:id="rId1"/>
  <headerFooter alignWithMargins="0">
    <oddFooter>&amp;A&amp;RPage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9999"/>
    <pageSetUpPr fitToPage="1"/>
  </sheetPr>
  <dimension ref="B1:G44"/>
  <sheetViews>
    <sheetView workbookViewId="0">
      <selection activeCell="B1" sqref="B1:G41"/>
    </sheetView>
  </sheetViews>
  <sheetFormatPr defaultColWidth="9" defaultRowHeight="12.75" x14ac:dyDescent="0.2"/>
  <cols>
    <col min="1" max="1" width="12" style="30" customWidth="1"/>
    <col min="2" max="2" width="20.875" style="30" customWidth="1"/>
    <col min="3" max="3" width="42.25" style="30" customWidth="1"/>
    <col min="4" max="4" width="43.625" style="30" customWidth="1"/>
    <col min="5" max="5" width="22.5" style="30" customWidth="1"/>
    <col min="6" max="6" width="20.5" style="30" customWidth="1"/>
    <col min="7" max="7" width="22.5" style="30" customWidth="1"/>
    <col min="8" max="8" width="9.375" style="30" customWidth="1"/>
    <col min="9" max="9" width="25" style="30" customWidth="1"/>
    <col min="10" max="16384" width="9" style="30"/>
  </cols>
  <sheetData>
    <row r="1" spans="2:7" ht="20.25" x14ac:dyDescent="0.3">
      <c r="B1" s="31" t="s">
        <v>108</v>
      </c>
      <c r="C1" s="31"/>
      <c r="D1" s="18"/>
      <c r="E1" s="18"/>
      <c r="F1" s="18"/>
      <c r="G1" s="18"/>
    </row>
    <row r="2" spans="2:7" ht="20.25" x14ac:dyDescent="0.3">
      <c r="B2" s="46">
        <f>Tradingname</f>
        <v>0</v>
      </c>
      <c r="C2" s="47"/>
      <c r="D2" s="31"/>
      <c r="E2" s="451" t="s">
        <v>367</v>
      </c>
      <c r="F2" s="451"/>
      <c r="G2" s="451"/>
    </row>
    <row r="3" spans="2:7" ht="17.25" customHeight="1" x14ac:dyDescent="0.25">
      <c r="B3" s="48" t="s">
        <v>157</v>
      </c>
      <c r="C3" s="49">
        <f>Yearending</f>
        <v>44377</v>
      </c>
      <c r="E3" s="451"/>
      <c r="F3" s="451"/>
      <c r="G3" s="451"/>
    </row>
    <row r="4" spans="2:7" x14ac:dyDescent="0.2">
      <c r="E4" s="451"/>
      <c r="F4" s="451"/>
      <c r="G4" s="451"/>
    </row>
    <row r="5" spans="2:7" ht="15.75" x14ac:dyDescent="0.25">
      <c r="B5" s="34" t="s">
        <v>234</v>
      </c>
      <c r="C5" s="32"/>
      <c r="D5" s="32"/>
      <c r="E5" s="32"/>
      <c r="F5" s="33"/>
      <c r="G5" s="32"/>
    </row>
    <row r="6" spans="2:7" ht="15.75" x14ac:dyDescent="0.25">
      <c r="B6" s="34"/>
      <c r="C6" s="32"/>
      <c r="D6" s="32"/>
      <c r="E6" s="32"/>
      <c r="F6" s="33"/>
      <c r="G6" s="32"/>
    </row>
    <row r="7" spans="2:7" ht="40.5" customHeight="1" x14ac:dyDescent="0.2">
      <c r="B7" s="151" t="s">
        <v>194</v>
      </c>
      <c r="C7" s="151" t="s">
        <v>146</v>
      </c>
      <c r="D7" s="151" t="s">
        <v>147</v>
      </c>
      <c r="E7" s="151" t="s">
        <v>148</v>
      </c>
      <c r="F7" s="151" t="s">
        <v>66</v>
      </c>
      <c r="G7" s="151" t="s">
        <v>122</v>
      </c>
    </row>
    <row r="8" spans="2:7" x14ac:dyDescent="0.2">
      <c r="B8" s="151"/>
      <c r="C8" s="151"/>
      <c r="D8" s="151"/>
      <c r="E8" s="151" t="s">
        <v>159</v>
      </c>
      <c r="F8" s="151"/>
      <c r="G8" s="151" t="s">
        <v>159</v>
      </c>
    </row>
    <row r="9" spans="2:7" x14ac:dyDescent="0.2">
      <c r="B9" s="245"/>
      <c r="C9" s="245"/>
      <c r="D9" s="245"/>
      <c r="E9" s="298"/>
      <c r="F9" s="188"/>
      <c r="G9" s="286">
        <f t="shared" ref="G9:G40" si="0">E9*F9</f>
        <v>0</v>
      </c>
    </row>
    <row r="10" spans="2:7" x14ac:dyDescent="0.2">
      <c r="B10" s="245"/>
      <c r="C10" s="245"/>
      <c r="D10" s="245"/>
      <c r="E10" s="298"/>
      <c r="F10" s="188"/>
      <c r="G10" s="286">
        <f t="shared" si="0"/>
        <v>0</v>
      </c>
    </row>
    <row r="11" spans="2:7" x14ac:dyDescent="0.2">
      <c r="B11" s="245"/>
      <c r="C11" s="245"/>
      <c r="D11" s="245"/>
      <c r="E11" s="298"/>
      <c r="F11" s="188"/>
      <c r="G11" s="286">
        <f t="shared" si="0"/>
        <v>0</v>
      </c>
    </row>
    <row r="12" spans="2:7" x14ac:dyDescent="0.2">
      <c r="B12" s="245"/>
      <c r="C12" s="245"/>
      <c r="D12" s="245"/>
      <c r="E12" s="298"/>
      <c r="F12" s="188"/>
      <c r="G12" s="286">
        <f t="shared" si="0"/>
        <v>0</v>
      </c>
    </row>
    <row r="13" spans="2:7" x14ac:dyDescent="0.2">
      <c r="B13" s="245"/>
      <c r="C13" s="245"/>
      <c r="D13" s="245"/>
      <c r="E13" s="298"/>
      <c r="F13" s="188"/>
      <c r="G13" s="286">
        <f t="shared" si="0"/>
        <v>0</v>
      </c>
    </row>
    <row r="14" spans="2:7" x14ac:dyDescent="0.2">
      <c r="B14" s="245"/>
      <c r="C14" s="245"/>
      <c r="D14" s="245"/>
      <c r="E14" s="298"/>
      <c r="F14" s="188"/>
      <c r="G14" s="286">
        <f t="shared" si="0"/>
        <v>0</v>
      </c>
    </row>
    <row r="15" spans="2:7" x14ac:dyDescent="0.2">
      <c r="B15" s="245"/>
      <c r="C15" s="245"/>
      <c r="D15" s="245"/>
      <c r="E15" s="298"/>
      <c r="F15" s="188"/>
      <c r="G15" s="286">
        <f>E15*F15</f>
        <v>0</v>
      </c>
    </row>
    <row r="16" spans="2:7" x14ac:dyDescent="0.2">
      <c r="B16" s="245"/>
      <c r="C16" s="245"/>
      <c r="D16" s="245"/>
      <c r="E16" s="298"/>
      <c r="F16" s="188"/>
      <c r="G16" s="286">
        <f t="shared" si="0"/>
        <v>0</v>
      </c>
    </row>
    <row r="17" spans="2:7" x14ac:dyDescent="0.2">
      <c r="B17" s="245"/>
      <c r="C17" s="245"/>
      <c r="D17" s="245"/>
      <c r="E17" s="298"/>
      <c r="F17" s="188"/>
      <c r="G17" s="286">
        <f t="shared" si="0"/>
        <v>0</v>
      </c>
    </row>
    <row r="18" spans="2:7" x14ac:dyDescent="0.2">
      <c r="B18" s="245"/>
      <c r="C18" s="245"/>
      <c r="D18" s="245"/>
      <c r="E18" s="298"/>
      <c r="F18" s="188"/>
      <c r="G18" s="286">
        <f t="shared" si="0"/>
        <v>0</v>
      </c>
    </row>
    <row r="19" spans="2:7" x14ac:dyDescent="0.2">
      <c r="B19" s="245"/>
      <c r="C19" s="245"/>
      <c r="D19" s="245"/>
      <c r="E19" s="298"/>
      <c r="F19" s="188"/>
      <c r="G19" s="286">
        <f t="shared" si="0"/>
        <v>0</v>
      </c>
    </row>
    <row r="20" spans="2:7" x14ac:dyDescent="0.2">
      <c r="B20" s="245"/>
      <c r="C20" s="245"/>
      <c r="D20" s="245"/>
      <c r="E20" s="298"/>
      <c r="F20" s="188"/>
      <c r="G20" s="286">
        <f t="shared" si="0"/>
        <v>0</v>
      </c>
    </row>
    <row r="21" spans="2:7" x14ac:dyDescent="0.2">
      <c r="B21" s="245"/>
      <c r="C21" s="245"/>
      <c r="D21" s="245"/>
      <c r="E21" s="298"/>
      <c r="F21" s="188"/>
      <c r="G21" s="286">
        <f t="shared" si="0"/>
        <v>0</v>
      </c>
    </row>
    <row r="22" spans="2:7" x14ac:dyDescent="0.2">
      <c r="B22" s="245"/>
      <c r="C22" s="245"/>
      <c r="D22" s="245"/>
      <c r="E22" s="298"/>
      <c r="F22" s="188"/>
      <c r="G22" s="286">
        <f t="shared" si="0"/>
        <v>0</v>
      </c>
    </row>
    <row r="23" spans="2:7" x14ac:dyDescent="0.2">
      <c r="B23" s="245"/>
      <c r="C23" s="245"/>
      <c r="D23" s="245"/>
      <c r="E23" s="298"/>
      <c r="F23" s="188"/>
      <c r="G23" s="286">
        <f t="shared" si="0"/>
        <v>0</v>
      </c>
    </row>
    <row r="24" spans="2:7" x14ac:dyDescent="0.2">
      <c r="B24" s="245"/>
      <c r="C24" s="245"/>
      <c r="D24" s="245"/>
      <c r="E24" s="298"/>
      <c r="F24" s="188"/>
      <c r="G24" s="286">
        <f>E24*F24</f>
        <v>0</v>
      </c>
    </row>
    <row r="25" spans="2:7" x14ac:dyDescent="0.2">
      <c r="B25" s="245"/>
      <c r="C25" s="245"/>
      <c r="D25" s="245"/>
      <c r="E25" s="298"/>
      <c r="F25" s="188"/>
      <c r="G25" s="286">
        <f t="shared" si="0"/>
        <v>0</v>
      </c>
    </row>
    <row r="26" spans="2:7" x14ac:dyDescent="0.2">
      <c r="B26" s="245"/>
      <c r="C26" s="245"/>
      <c r="D26" s="245"/>
      <c r="E26" s="298"/>
      <c r="F26" s="188"/>
      <c r="G26" s="286">
        <f t="shared" si="0"/>
        <v>0</v>
      </c>
    </row>
    <row r="27" spans="2:7" x14ac:dyDescent="0.2">
      <c r="B27" s="245"/>
      <c r="C27" s="245"/>
      <c r="D27" s="245"/>
      <c r="E27" s="298"/>
      <c r="F27" s="188"/>
      <c r="G27" s="286">
        <f t="shared" si="0"/>
        <v>0</v>
      </c>
    </row>
    <row r="28" spans="2:7" x14ac:dyDescent="0.2">
      <c r="B28" s="245"/>
      <c r="C28" s="245"/>
      <c r="D28" s="245"/>
      <c r="E28" s="298"/>
      <c r="F28" s="188"/>
      <c r="G28" s="286">
        <f t="shared" si="0"/>
        <v>0</v>
      </c>
    </row>
    <row r="29" spans="2:7" x14ac:dyDescent="0.2">
      <c r="B29" s="245"/>
      <c r="C29" s="245"/>
      <c r="D29" s="245"/>
      <c r="E29" s="298"/>
      <c r="F29" s="188"/>
      <c r="G29" s="286">
        <f t="shared" si="0"/>
        <v>0</v>
      </c>
    </row>
    <row r="30" spans="2:7" x14ac:dyDescent="0.2">
      <c r="B30" s="245"/>
      <c r="C30" s="245"/>
      <c r="D30" s="245"/>
      <c r="E30" s="298"/>
      <c r="F30" s="188"/>
      <c r="G30" s="286">
        <f t="shared" si="0"/>
        <v>0</v>
      </c>
    </row>
    <row r="31" spans="2:7" x14ac:dyDescent="0.2">
      <c r="B31" s="245"/>
      <c r="C31" s="245"/>
      <c r="D31" s="245"/>
      <c r="E31" s="298"/>
      <c r="F31" s="188"/>
      <c r="G31" s="286">
        <f t="shared" si="0"/>
        <v>0</v>
      </c>
    </row>
    <row r="32" spans="2:7" x14ac:dyDescent="0.2">
      <c r="B32" s="245"/>
      <c r="C32" s="245"/>
      <c r="D32" s="245"/>
      <c r="E32" s="298"/>
      <c r="F32" s="188"/>
      <c r="G32" s="286">
        <f t="shared" si="0"/>
        <v>0</v>
      </c>
    </row>
    <row r="33" spans="2:7" x14ac:dyDescent="0.2">
      <c r="B33" s="245"/>
      <c r="C33" s="245"/>
      <c r="D33" s="245"/>
      <c r="E33" s="298"/>
      <c r="F33" s="188"/>
      <c r="G33" s="286">
        <f t="shared" si="0"/>
        <v>0</v>
      </c>
    </row>
    <row r="34" spans="2:7" x14ac:dyDescent="0.2">
      <c r="B34" s="245"/>
      <c r="C34" s="245"/>
      <c r="D34" s="245"/>
      <c r="E34" s="298"/>
      <c r="F34" s="188"/>
      <c r="G34" s="286">
        <f t="shared" si="0"/>
        <v>0</v>
      </c>
    </row>
    <row r="35" spans="2:7" x14ac:dyDescent="0.2">
      <c r="B35" s="245"/>
      <c r="C35" s="245"/>
      <c r="D35" s="245"/>
      <c r="E35" s="298"/>
      <c r="F35" s="188"/>
      <c r="G35" s="286">
        <f t="shared" si="0"/>
        <v>0</v>
      </c>
    </row>
    <row r="36" spans="2:7" x14ac:dyDescent="0.2">
      <c r="B36" s="245"/>
      <c r="C36" s="245"/>
      <c r="D36" s="245"/>
      <c r="E36" s="298"/>
      <c r="F36" s="188"/>
      <c r="G36" s="286">
        <f t="shared" si="0"/>
        <v>0</v>
      </c>
    </row>
    <row r="37" spans="2:7" x14ac:dyDescent="0.2">
      <c r="B37" s="245"/>
      <c r="C37" s="245"/>
      <c r="D37" s="245"/>
      <c r="E37" s="298"/>
      <c r="F37" s="188"/>
      <c r="G37" s="286">
        <f t="shared" si="0"/>
        <v>0</v>
      </c>
    </row>
    <row r="38" spans="2:7" x14ac:dyDescent="0.2">
      <c r="B38" s="245"/>
      <c r="C38" s="245"/>
      <c r="D38" s="245"/>
      <c r="E38" s="298"/>
      <c r="F38" s="188"/>
      <c r="G38" s="286">
        <f t="shared" si="0"/>
        <v>0</v>
      </c>
    </row>
    <row r="39" spans="2:7" x14ac:dyDescent="0.2">
      <c r="B39" s="245"/>
      <c r="C39" s="245"/>
      <c r="D39" s="245"/>
      <c r="E39" s="298"/>
      <c r="F39" s="188"/>
      <c r="G39" s="286">
        <f t="shared" si="0"/>
        <v>0</v>
      </c>
    </row>
    <row r="40" spans="2:7" x14ac:dyDescent="0.2">
      <c r="B40" s="245"/>
      <c r="C40" s="245"/>
      <c r="D40" s="245"/>
      <c r="E40" s="298"/>
      <c r="F40" s="188"/>
      <c r="G40" s="286">
        <f t="shared" si="0"/>
        <v>0</v>
      </c>
    </row>
    <row r="41" spans="2:7" x14ac:dyDescent="0.2">
      <c r="B41" s="456" t="s">
        <v>23</v>
      </c>
      <c r="C41" s="457"/>
      <c r="D41" s="458"/>
      <c r="E41" s="196">
        <f>SUM(E9:E40)</f>
        <v>0</v>
      </c>
      <c r="F41" s="233"/>
      <c r="G41" s="286">
        <f>SUM(G9:G40)</f>
        <v>0</v>
      </c>
    </row>
    <row r="44" spans="2:7" x14ac:dyDescent="0.2">
      <c r="B44" s="50"/>
    </row>
  </sheetData>
  <mergeCells count="2">
    <mergeCell ref="B41:D41"/>
    <mergeCell ref="E2:G4"/>
  </mergeCells>
  <dataValidations count="1">
    <dataValidation type="list" allowBlank="1" showInputMessage="1" showErrorMessage="1" sqref="D9:D40" xr:uid="{00000000-0002-0000-0B00-000000000000}">
      <formula1>rsharedassets</formula1>
    </dataValidation>
  </dataValidations>
  <pageMargins left="0.23622047244094491" right="0.23622047244094491" top="0.74803149606299213" bottom="0.74803149606299213" header="0.31496062992125984" footer="0.31496062992125984"/>
  <pageSetup paperSize="9" scale="83" orientation="landscape" r:id="rId1"/>
  <headerFooter alignWithMargins="0">
    <oddFooter>&amp;A&amp;RPage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9999"/>
    <pageSetUpPr fitToPage="1"/>
  </sheetPr>
  <dimension ref="A1:BI38"/>
  <sheetViews>
    <sheetView showGridLines="0" zoomScale="110" zoomScaleNormal="110" workbookViewId="0">
      <selection activeCell="B1" sqref="B1:BI38"/>
    </sheetView>
  </sheetViews>
  <sheetFormatPr defaultRowHeight="14.25" x14ac:dyDescent="0.2"/>
  <cols>
    <col min="1" max="1" width="11.375" customWidth="1"/>
    <col min="2" max="2" width="22.25" customWidth="1"/>
    <col min="3" max="3" width="21" customWidth="1"/>
    <col min="4" max="4" width="50.5" customWidth="1"/>
    <col min="5" max="5" width="23.625" customWidth="1"/>
    <col min="6" max="27" width="11.75" customWidth="1"/>
    <col min="28" max="60" width="12.25" customWidth="1"/>
  </cols>
  <sheetData>
    <row r="1" spans="1:61" ht="20.25" x14ac:dyDescent="0.3">
      <c r="B1" s="36" t="s">
        <v>214</v>
      </c>
    </row>
    <row r="2" spans="1:61" ht="15" x14ac:dyDescent="0.25">
      <c r="B2" s="46">
        <f>Tradingname</f>
        <v>0</v>
      </c>
      <c r="C2" s="47"/>
    </row>
    <row r="3" spans="1:61" ht="19.5" customHeight="1" x14ac:dyDescent="0.45">
      <c r="B3" s="48" t="s">
        <v>157</v>
      </c>
      <c r="C3" s="49">
        <f>Yearending</f>
        <v>44377</v>
      </c>
      <c r="K3" s="42"/>
    </row>
    <row r="4" spans="1:61" ht="20.25" x14ac:dyDescent="0.3">
      <c r="B4" s="36"/>
    </row>
    <row r="5" spans="1:61" ht="15.75" x14ac:dyDescent="0.25">
      <c r="B5" s="37" t="s">
        <v>175</v>
      </c>
      <c r="D5" s="41"/>
      <c r="E5" s="41"/>
    </row>
    <row r="7" spans="1:61" ht="45" customHeight="1" x14ac:dyDescent="0.2">
      <c r="B7" s="208" t="s">
        <v>194</v>
      </c>
      <c r="C7" s="209" t="s">
        <v>77</v>
      </c>
      <c r="D7" s="209"/>
      <c r="E7" s="210" t="s">
        <v>23</v>
      </c>
      <c r="F7" s="459" t="s">
        <v>76</v>
      </c>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223" t="s">
        <v>182</v>
      </c>
    </row>
    <row r="8" spans="1:61" s="354" customFormat="1" x14ac:dyDescent="0.2">
      <c r="A8" s="350"/>
      <c r="B8" s="211"/>
      <c r="C8" s="351"/>
      <c r="D8" s="351"/>
      <c r="E8" s="351"/>
      <c r="F8" s="352" t="str">
        <f>RIGHT(TEXT(C37,"dd/mm/yyyy"),4)</f>
        <v>1980</v>
      </c>
      <c r="G8" s="353">
        <f>F8+1</f>
        <v>1981</v>
      </c>
      <c r="H8" s="353">
        <f t="shared" ref="H8:BH8" si="0">G8+1</f>
        <v>1982</v>
      </c>
      <c r="I8" s="353">
        <f t="shared" si="0"/>
        <v>1983</v>
      </c>
      <c r="J8" s="353">
        <f t="shared" si="0"/>
        <v>1984</v>
      </c>
      <c r="K8" s="353">
        <f t="shared" si="0"/>
        <v>1985</v>
      </c>
      <c r="L8" s="353">
        <f t="shared" si="0"/>
        <v>1986</v>
      </c>
      <c r="M8" s="353">
        <f t="shared" si="0"/>
        <v>1987</v>
      </c>
      <c r="N8" s="353">
        <f t="shared" si="0"/>
        <v>1988</v>
      </c>
      <c r="O8" s="353">
        <f t="shared" si="0"/>
        <v>1989</v>
      </c>
      <c r="P8" s="353">
        <f t="shared" si="0"/>
        <v>1990</v>
      </c>
      <c r="Q8" s="353">
        <f t="shared" si="0"/>
        <v>1991</v>
      </c>
      <c r="R8" s="353">
        <f t="shared" si="0"/>
        <v>1992</v>
      </c>
      <c r="S8" s="353">
        <f t="shared" si="0"/>
        <v>1993</v>
      </c>
      <c r="T8" s="353">
        <f t="shared" si="0"/>
        <v>1994</v>
      </c>
      <c r="U8" s="353">
        <f t="shared" si="0"/>
        <v>1995</v>
      </c>
      <c r="V8" s="353">
        <f t="shared" si="0"/>
        <v>1996</v>
      </c>
      <c r="W8" s="353">
        <f t="shared" si="0"/>
        <v>1997</v>
      </c>
      <c r="X8" s="353">
        <f t="shared" si="0"/>
        <v>1998</v>
      </c>
      <c r="Y8" s="353">
        <f t="shared" si="0"/>
        <v>1999</v>
      </c>
      <c r="Z8" s="353">
        <f t="shared" si="0"/>
        <v>2000</v>
      </c>
      <c r="AA8" s="353">
        <f t="shared" si="0"/>
        <v>2001</v>
      </c>
      <c r="AB8" s="353">
        <f t="shared" si="0"/>
        <v>2002</v>
      </c>
      <c r="AC8" s="353">
        <f t="shared" si="0"/>
        <v>2003</v>
      </c>
      <c r="AD8" s="353">
        <f t="shared" si="0"/>
        <v>2004</v>
      </c>
      <c r="AE8" s="353">
        <f t="shared" si="0"/>
        <v>2005</v>
      </c>
      <c r="AF8" s="353">
        <f t="shared" si="0"/>
        <v>2006</v>
      </c>
      <c r="AG8" s="353">
        <f t="shared" si="0"/>
        <v>2007</v>
      </c>
      <c r="AH8" s="353">
        <f t="shared" si="0"/>
        <v>2008</v>
      </c>
      <c r="AI8" s="353">
        <f t="shared" si="0"/>
        <v>2009</v>
      </c>
      <c r="AJ8" s="353">
        <f t="shared" si="0"/>
        <v>2010</v>
      </c>
      <c r="AK8" s="353">
        <f t="shared" si="0"/>
        <v>2011</v>
      </c>
      <c r="AL8" s="353">
        <f t="shared" si="0"/>
        <v>2012</v>
      </c>
      <c r="AM8" s="353">
        <f t="shared" si="0"/>
        <v>2013</v>
      </c>
      <c r="AN8" s="353">
        <f t="shared" si="0"/>
        <v>2014</v>
      </c>
      <c r="AO8" s="353">
        <f t="shared" si="0"/>
        <v>2015</v>
      </c>
      <c r="AP8" s="353">
        <f t="shared" si="0"/>
        <v>2016</v>
      </c>
      <c r="AQ8" s="353">
        <f t="shared" si="0"/>
        <v>2017</v>
      </c>
      <c r="AR8" s="353">
        <f t="shared" si="0"/>
        <v>2018</v>
      </c>
      <c r="AS8" s="353">
        <f t="shared" si="0"/>
        <v>2019</v>
      </c>
      <c r="AT8" s="353">
        <f t="shared" si="0"/>
        <v>2020</v>
      </c>
      <c r="AU8" s="353">
        <f t="shared" si="0"/>
        <v>2021</v>
      </c>
      <c r="AV8" s="353">
        <f t="shared" si="0"/>
        <v>2022</v>
      </c>
      <c r="AW8" s="353">
        <f t="shared" si="0"/>
        <v>2023</v>
      </c>
      <c r="AX8" s="353">
        <f t="shared" si="0"/>
        <v>2024</v>
      </c>
      <c r="AY8" s="353">
        <f t="shared" si="0"/>
        <v>2025</v>
      </c>
      <c r="AZ8" s="353">
        <f t="shared" si="0"/>
        <v>2026</v>
      </c>
      <c r="BA8" s="353">
        <f t="shared" si="0"/>
        <v>2027</v>
      </c>
      <c r="BB8" s="353">
        <f t="shared" si="0"/>
        <v>2028</v>
      </c>
      <c r="BC8" s="353">
        <f t="shared" si="0"/>
        <v>2029</v>
      </c>
      <c r="BD8" s="353">
        <f t="shared" si="0"/>
        <v>2030</v>
      </c>
      <c r="BE8" s="353">
        <f t="shared" si="0"/>
        <v>2031</v>
      </c>
      <c r="BF8" s="353">
        <f t="shared" si="0"/>
        <v>2032</v>
      </c>
      <c r="BG8" s="353">
        <f t="shared" si="0"/>
        <v>2033</v>
      </c>
      <c r="BH8" s="353">
        <f t="shared" si="0"/>
        <v>2034</v>
      </c>
    </row>
    <row r="9" spans="1:61" x14ac:dyDescent="0.2">
      <c r="B9" s="212"/>
      <c r="C9" s="234" t="s">
        <v>63</v>
      </c>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1"/>
    </row>
    <row r="10" spans="1:61" x14ac:dyDescent="0.2">
      <c r="B10" s="212"/>
      <c r="C10" s="213"/>
      <c r="D10" s="214" t="s">
        <v>68</v>
      </c>
      <c r="E10" s="267">
        <f t="shared" ref="E10:E30" si="1">SUM(F10:BH10)</f>
        <v>0</v>
      </c>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row>
    <row r="11" spans="1:61" x14ac:dyDescent="0.2">
      <c r="B11" s="212"/>
      <c r="C11" s="213"/>
      <c r="D11" s="214" t="s">
        <v>145</v>
      </c>
      <c r="E11" s="267">
        <f t="shared" si="1"/>
        <v>0</v>
      </c>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row>
    <row r="12" spans="1:61" x14ac:dyDescent="0.2">
      <c r="B12" s="212"/>
      <c r="C12" s="213"/>
      <c r="D12" s="214" t="s">
        <v>69</v>
      </c>
      <c r="E12" s="267">
        <f t="shared" si="1"/>
        <v>0</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row>
    <row r="13" spans="1:61" x14ac:dyDescent="0.2">
      <c r="B13" s="212"/>
      <c r="C13" s="213"/>
      <c r="D13" s="214" t="s">
        <v>110</v>
      </c>
      <c r="E13" s="267">
        <f t="shared" si="1"/>
        <v>0</v>
      </c>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row>
    <row r="14" spans="1:61" x14ac:dyDescent="0.2">
      <c r="B14" s="212"/>
      <c r="C14" s="213"/>
      <c r="D14" s="214" t="s">
        <v>280</v>
      </c>
      <c r="E14" s="267">
        <f t="shared" si="1"/>
        <v>0</v>
      </c>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row>
    <row r="15" spans="1:61" x14ac:dyDescent="0.2">
      <c r="B15" s="212"/>
      <c r="C15" s="213"/>
      <c r="D15" s="214" t="s">
        <v>72</v>
      </c>
      <c r="E15" s="267">
        <f t="shared" si="1"/>
        <v>0</v>
      </c>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row>
    <row r="16" spans="1:61" x14ac:dyDescent="0.2">
      <c r="B16" s="212"/>
      <c r="C16" s="213"/>
      <c r="D16" s="215" t="s">
        <v>70</v>
      </c>
      <c r="E16" s="267">
        <f t="shared" si="1"/>
        <v>0</v>
      </c>
      <c r="F16" s="269">
        <f t="shared" ref="F16:AK16" si="2">SUM(F9:F15)</f>
        <v>0</v>
      </c>
      <c r="G16" s="269">
        <f t="shared" si="2"/>
        <v>0</v>
      </c>
      <c r="H16" s="269">
        <f t="shared" si="2"/>
        <v>0</v>
      </c>
      <c r="I16" s="269">
        <f t="shared" si="2"/>
        <v>0</v>
      </c>
      <c r="J16" s="269">
        <f t="shared" si="2"/>
        <v>0</v>
      </c>
      <c r="K16" s="269">
        <f t="shared" si="2"/>
        <v>0</v>
      </c>
      <c r="L16" s="269">
        <f t="shared" si="2"/>
        <v>0</v>
      </c>
      <c r="M16" s="269">
        <f t="shared" si="2"/>
        <v>0</v>
      </c>
      <c r="N16" s="269">
        <f t="shared" si="2"/>
        <v>0</v>
      </c>
      <c r="O16" s="269">
        <f t="shared" si="2"/>
        <v>0</v>
      </c>
      <c r="P16" s="269">
        <f t="shared" si="2"/>
        <v>0</v>
      </c>
      <c r="Q16" s="269">
        <f t="shared" si="2"/>
        <v>0</v>
      </c>
      <c r="R16" s="269">
        <f t="shared" si="2"/>
        <v>0</v>
      </c>
      <c r="S16" s="269">
        <f t="shared" si="2"/>
        <v>0</v>
      </c>
      <c r="T16" s="269">
        <f t="shared" si="2"/>
        <v>0</v>
      </c>
      <c r="U16" s="269">
        <f t="shared" si="2"/>
        <v>0</v>
      </c>
      <c r="V16" s="269">
        <f t="shared" si="2"/>
        <v>0</v>
      </c>
      <c r="W16" s="269">
        <f t="shared" si="2"/>
        <v>0</v>
      </c>
      <c r="X16" s="269">
        <f t="shared" si="2"/>
        <v>0</v>
      </c>
      <c r="Y16" s="269">
        <f t="shared" si="2"/>
        <v>0</v>
      </c>
      <c r="Z16" s="269">
        <f t="shared" si="2"/>
        <v>0</v>
      </c>
      <c r="AA16" s="269">
        <f t="shared" si="2"/>
        <v>0</v>
      </c>
      <c r="AB16" s="269">
        <f t="shared" si="2"/>
        <v>0</v>
      </c>
      <c r="AC16" s="269">
        <f t="shared" si="2"/>
        <v>0</v>
      </c>
      <c r="AD16" s="269">
        <f t="shared" si="2"/>
        <v>0</v>
      </c>
      <c r="AE16" s="269">
        <f t="shared" si="2"/>
        <v>0</v>
      </c>
      <c r="AF16" s="269">
        <f t="shared" si="2"/>
        <v>0</v>
      </c>
      <c r="AG16" s="269">
        <f t="shared" si="2"/>
        <v>0</v>
      </c>
      <c r="AH16" s="269">
        <f t="shared" si="2"/>
        <v>0</v>
      </c>
      <c r="AI16" s="269">
        <f t="shared" si="2"/>
        <v>0</v>
      </c>
      <c r="AJ16" s="269">
        <f t="shared" si="2"/>
        <v>0</v>
      </c>
      <c r="AK16" s="269">
        <f t="shared" si="2"/>
        <v>0</v>
      </c>
      <c r="AL16" s="269">
        <f t="shared" ref="AL16:BH16" si="3">SUM(AL9:AL15)</f>
        <v>0</v>
      </c>
      <c r="AM16" s="269">
        <f t="shared" si="3"/>
        <v>0</v>
      </c>
      <c r="AN16" s="269">
        <f t="shared" si="3"/>
        <v>0</v>
      </c>
      <c r="AO16" s="269">
        <f t="shared" si="3"/>
        <v>0</v>
      </c>
      <c r="AP16" s="269">
        <f t="shared" si="3"/>
        <v>0</v>
      </c>
      <c r="AQ16" s="269">
        <f t="shared" si="3"/>
        <v>0</v>
      </c>
      <c r="AR16" s="269">
        <f t="shared" si="3"/>
        <v>0</v>
      </c>
      <c r="AS16" s="269">
        <f t="shared" si="3"/>
        <v>0</v>
      </c>
      <c r="AT16" s="269">
        <f t="shared" si="3"/>
        <v>0</v>
      </c>
      <c r="AU16" s="269">
        <f t="shared" si="3"/>
        <v>0</v>
      </c>
      <c r="AV16" s="269">
        <f t="shared" si="3"/>
        <v>0</v>
      </c>
      <c r="AW16" s="269">
        <f t="shared" si="3"/>
        <v>0</v>
      </c>
      <c r="AX16" s="269">
        <f t="shared" si="3"/>
        <v>0</v>
      </c>
      <c r="AY16" s="269">
        <f t="shared" si="3"/>
        <v>0</v>
      </c>
      <c r="AZ16" s="269">
        <f t="shared" si="3"/>
        <v>0</v>
      </c>
      <c r="BA16" s="269">
        <f t="shared" si="3"/>
        <v>0</v>
      </c>
      <c r="BB16" s="269">
        <f t="shared" si="3"/>
        <v>0</v>
      </c>
      <c r="BC16" s="269">
        <f t="shared" si="3"/>
        <v>0</v>
      </c>
      <c r="BD16" s="269">
        <f t="shared" si="3"/>
        <v>0</v>
      </c>
      <c r="BE16" s="269">
        <f t="shared" si="3"/>
        <v>0</v>
      </c>
      <c r="BF16" s="269">
        <f t="shared" si="3"/>
        <v>0</v>
      </c>
      <c r="BG16" s="269">
        <f t="shared" si="3"/>
        <v>0</v>
      </c>
      <c r="BH16" s="269">
        <f t="shared" si="3"/>
        <v>0</v>
      </c>
    </row>
    <row r="17" spans="2:60" x14ac:dyDescent="0.2">
      <c r="B17" s="212"/>
      <c r="C17" s="234" t="s">
        <v>108</v>
      </c>
      <c r="D17" s="222"/>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274"/>
      <c r="AZ17" s="274"/>
      <c r="BA17" s="274"/>
      <c r="BB17" s="274"/>
      <c r="BC17" s="274"/>
      <c r="BD17" s="274"/>
      <c r="BE17" s="274"/>
      <c r="BF17" s="274"/>
      <c r="BG17" s="274"/>
      <c r="BH17" s="275"/>
    </row>
    <row r="18" spans="2:60" x14ac:dyDescent="0.2">
      <c r="B18" s="212"/>
      <c r="C18" s="213"/>
      <c r="D18" s="214" t="s">
        <v>335</v>
      </c>
      <c r="E18" s="267">
        <f t="shared" ref="E18:E23" si="4">SUM(F18:BH18)</f>
        <v>0</v>
      </c>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row>
    <row r="19" spans="2:60" x14ac:dyDescent="0.2">
      <c r="B19" s="212"/>
      <c r="C19" s="213"/>
      <c r="D19" s="214" t="s">
        <v>69</v>
      </c>
      <c r="E19" s="267">
        <f t="shared" si="4"/>
        <v>0</v>
      </c>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row>
    <row r="20" spans="2:60" x14ac:dyDescent="0.2">
      <c r="B20" s="212"/>
      <c r="C20" s="213"/>
      <c r="D20" s="214" t="s">
        <v>110</v>
      </c>
      <c r="E20" s="267">
        <f t="shared" si="4"/>
        <v>0</v>
      </c>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row>
    <row r="21" spans="2:60" x14ac:dyDescent="0.2">
      <c r="B21" s="212"/>
      <c r="C21" s="213"/>
      <c r="D21" s="214" t="s">
        <v>280</v>
      </c>
      <c r="E21" s="267">
        <f t="shared" si="4"/>
        <v>0</v>
      </c>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row>
    <row r="22" spans="2:60" x14ac:dyDescent="0.2">
      <c r="B22" s="212"/>
      <c r="C22" s="213"/>
      <c r="D22" s="214" t="s">
        <v>72</v>
      </c>
      <c r="E22" s="267">
        <f t="shared" si="4"/>
        <v>0</v>
      </c>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row>
    <row r="23" spans="2:60" x14ac:dyDescent="0.2">
      <c r="B23" s="212"/>
      <c r="C23" s="213"/>
      <c r="D23" s="215" t="s">
        <v>70</v>
      </c>
      <c r="E23" s="267">
        <f t="shared" si="4"/>
        <v>0</v>
      </c>
      <c r="F23" s="269">
        <f t="shared" ref="F23:AK23" si="5">SUM(F18:F22)</f>
        <v>0</v>
      </c>
      <c r="G23" s="269">
        <f t="shared" si="5"/>
        <v>0</v>
      </c>
      <c r="H23" s="269">
        <f t="shared" si="5"/>
        <v>0</v>
      </c>
      <c r="I23" s="269">
        <f t="shared" si="5"/>
        <v>0</v>
      </c>
      <c r="J23" s="269">
        <f t="shared" si="5"/>
        <v>0</v>
      </c>
      <c r="K23" s="269">
        <f t="shared" si="5"/>
        <v>0</v>
      </c>
      <c r="L23" s="269">
        <f t="shared" si="5"/>
        <v>0</v>
      </c>
      <c r="M23" s="269">
        <f t="shared" si="5"/>
        <v>0</v>
      </c>
      <c r="N23" s="269">
        <f t="shared" si="5"/>
        <v>0</v>
      </c>
      <c r="O23" s="269">
        <f t="shared" si="5"/>
        <v>0</v>
      </c>
      <c r="P23" s="269">
        <f t="shared" si="5"/>
        <v>0</v>
      </c>
      <c r="Q23" s="269">
        <f t="shared" si="5"/>
        <v>0</v>
      </c>
      <c r="R23" s="269">
        <f t="shared" si="5"/>
        <v>0</v>
      </c>
      <c r="S23" s="269">
        <f t="shared" si="5"/>
        <v>0</v>
      </c>
      <c r="T23" s="269">
        <f t="shared" si="5"/>
        <v>0</v>
      </c>
      <c r="U23" s="269">
        <f t="shared" si="5"/>
        <v>0</v>
      </c>
      <c r="V23" s="269">
        <f t="shared" si="5"/>
        <v>0</v>
      </c>
      <c r="W23" s="269">
        <f t="shared" si="5"/>
        <v>0</v>
      </c>
      <c r="X23" s="269">
        <f t="shared" si="5"/>
        <v>0</v>
      </c>
      <c r="Y23" s="269">
        <f t="shared" si="5"/>
        <v>0</v>
      </c>
      <c r="Z23" s="269">
        <f t="shared" si="5"/>
        <v>0</v>
      </c>
      <c r="AA23" s="269">
        <f t="shared" si="5"/>
        <v>0</v>
      </c>
      <c r="AB23" s="269">
        <f t="shared" si="5"/>
        <v>0</v>
      </c>
      <c r="AC23" s="269">
        <f t="shared" si="5"/>
        <v>0</v>
      </c>
      <c r="AD23" s="269">
        <f t="shared" si="5"/>
        <v>0</v>
      </c>
      <c r="AE23" s="269">
        <f t="shared" si="5"/>
        <v>0</v>
      </c>
      <c r="AF23" s="269">
        <f t="shared" si="5"/>
        <v>0</v>
      </c>
      <c r="AG23" s="269">
        <f t="shared" si="5"/>
        <v>0</v>
      </c>
      <c r="AH23" s="269">
        <f t="shared" si="5"/>
        <v>0</v>
      </c>
      <c r="AI23" s="269">
        <f t="shared" si="5"/>
        <v>0</v>
      </c>
      <c r="AJ23" s="269">
        <f t="shared" si="5"/>
        <v>0</v>
      </c>
      <c r="AK23" s="269">
        <f t="shared" si="5"/>
        <v>0</v>
      </c>
      <c r="AL23" s="269">
        <f t="shared" ref="AL23:BH23" si="6">SUM(AL18:AL22)</f>
        <v>0</v>
      </c>
      <c r="AM23" s="269">
        <f t="shared" si="6"/>
        <v>0</v>
      </c>
      <c r="AN23" s="269">
        <f t="shared" si="6"/>
        <v>0</v>
      </c>
      <c r="AO23" s="269">
        <f t="shared" si="6"/>
        <v>0</v>
      </c>
      <c r="AP23" s="269">
        <f t="shared" si="6"/>
        <v>0</v>
      </c>
      <c r="AQ23" s="269">
        <f t="shared" si="6"/>
        <v>0</v>
      </c>
      <c r="AR23" s="269">
        <f t="shared" si="6"/>
        <v>0</v>
      </c>
      <c r="AS23" s="269">
        <f t="shared" si="6"/>
        <v>0</v>
      </c>
      <c r="AT23" s="269">
        <f t="shared" si="6"/>
        <v>0</v>
      </c>
      <c r="AU23" s="269">
        <f t="shared" si="6"/>
        <v>0</v>
      </c>
      <c r="AV23" s="269">
        <f t="shared" si="6"/>
        <v>0</v>
      </c>
      <c r="AW23" s="269">
        <f t="shared" si="6"/>
        <v>0</v>
      </c>
      <c r="AX23" s="269">
        <f t="shared" si="6"/>
        <v>0</v>
      </c>
      <c r="AY23" s="269">
        <f t="shared" si="6"/>
        <v>0</v>
      </c>
      <c r="AZ23" s="269">
        <f t="shared" si="6"/>
        <v>0</v>
      </c>
      <c r="BA23" s="269">
        <f t="shared" si="6"/>
        <v>0</v>
      </c>
      <c r="BB23" s="269">
        <f t="shared" si="6"/>
        <v>0</v>
      </c>
      <c r="BC23" s="269">
        <f t="shared" si="6"/>
        <v>0</v>
      </c>
      <c r="BD23" s="269">
        <f t="shared" si="6"/>
        <v>0</v>
      </c>
      <c r="BE23" s="269">
        <f t="shared" si="6"/>
        <v>0</v>
      </c>
      <c r="BF23" s="269">
        <f t="shared" si="6"/>
        <v>0</v>
      </c>
      <c r="BG23" s="269">
        <f t="shared" si="6"/>
        <v>0</v>
      </c>
      <c r="BH23" s="269">
        <f t="shared" si="6"/>
        <v>0</v>
      </c>
    </row>
    <row r="24" spans="2:60" x14ac:dyDescent="0.2">
      <c r="B24" s="212"/>
      <c r="C24" s="213"/>
      <c r="D24" s="215" t="s">
        <v>86</v>
      </c>
      <c r="E24" s="267">
        <f>E16+E23</f>
        <v>0</v>
      </c>
      <c r="F24" s="267">
        <f t="shared" ref="F24:BH24" si="7">F16+F23</f>
        <v>0</v>
      </c>
      <c r="G24" s="267">
        <f t="shared" si="7"/>
        <v>0</v>
      </c>
      <c r="H24" s="267">
        <f t="shared" si="7"/>
        <v>0</v>
      </c>
      <c r="I24" s="267">
        <f t="shared" si="7"/>
        <v>0</v>
      </c>
      <c r="J24" s="267">
        <f t="shared" si="7"/>
        <v>0</v>
      </c>
      <c r="K24" s="267">
        <f t="shared" si="7"/>
        <v>0</v>
      </c>
      <c r="L24" s="267">
        <f t="shared" si="7"/>
        <v>0</v>
      </c>
      <c r="M24" s="267">
        <f t="shared" si="7"/>
        <v>0</v>
      </c>
      <c r="N24" s="267">
        <f t="shared" si="7"/>
        <v>0</v>
      </c>
      <c r="O24" s="267">
        <f t="shared" si="7"/>
        <v>0</v>
      </c>
      <c r="P24" s="267">
        <f t="shared" si="7"/>
        <v>0</v>
      </c>
      <c r="Q24" s="267">
        <f t="shared" si="7"/>
        <v>0</v>
      </c>
      <c r="R24" s="267">
        <f t="shared" si="7"/>
        <v>0</v>
      </c>
      <c r="S24" s="267">
        <f t="shared" si="7"/>
        <v>0</v>
      </c>
      <c r="T24" s="267">
        <f t="shared" si="7"/>
        <v>0</v>
      </c>
      <c r="U24" s="267">
        <f t="shared" si="7"/>
        <v>0</v>
      </c>
      <c r="V24" s="267">
        <f t="shared" si="7"/>
        <v>0</v>
      </c>
      <c r="W24" s="267">
        <f t="shared" si="7"/>
        <v>0</v>
      </c>
      <c r="X24" s="267">
        <f t="shared" si="7"/>
        <v>0</v>
      </c>
      <c r="Y24" s="267">
        <f t="shared" si="7"/>
        <v>0</v>
      </c>
      <c r="Z24" s="267">
        <f t="shared" si="7"/>
        <v>0</v>
      </c>
      <c r="AA24" s="267">
        <f t="shared" si="7"/>
        <v>0</v>
      </c>
      <c r="AB24" s="267">
        <f t="shared" si="7"/>
        <v>0</v>
      </c>
      <c r="AC24" s="267">
        <f t="shared" si="7"/>
        <v>0</v>
      </c>
      <c r="AD24" s="267">
        <f t="shared" si="7"/>
        <v>0</v>
      </c>
      <c r="AE24" s="267">
        <f t="shared" si="7"/>
        <v>0</v>
      </c>
      <c r="AF24" s="267">
        <f t="shared" si="7"/>
        <v>0</v>
      </c>
      <c r="AG24" s="267">
        <f t="shared" si="7"/>
        <v>0</v>
      </c>
      <c r="AH24" s="267">
        <f t="shared" si="7"/>
        <v>0</v>
      </c>
      <c r="AI24" s="267">
        <f t="shared" si="7"/>
        <v>0</v>
      </c>
      <c r="AJ24" s="267">
        <f t="shared" si="7"/>
        <v>0</v>
      </c>
      <c r="AK24" s="267">
        <f t="shared" si="7"/>
        <v>0</v>
      </c>
      <c r="AL24" s="267">
        <f t="shared" si="7"/>
        <v>0</v>
      </c>
      <c r="AM24" s="267">
        <f t="shared" si="7"/>
        <v>0</v>
      </c>
      <c r="AN24" s="267">
        <f t="shared" si="7"/>
        <v>0</v>
      </c>
      <c r="AO24" s="267">
        <f t="shared" si="7"/>
        <v>0</v>
      </c>
      <c r="AP24" s="267">
        <f t="shared" si="7"/>
        <v>0</v>
      </c>
      <c r="AQ24" s="267">
        <f t="shared" si="7"/>
        <v>0</v>
      </c>
      <c r="AR24" s="267">
        <f t="shared" si="7"/>
        <v>0</v>
      </c>
      <c r="AS24" s="267">
        <f t="shared" si="7"/>
        <v>0</v>
      </c>
      <c r="AT24" s="267">
        <f t="shared" si="7"/>
        <v>0</v>
      </c>
      <c r="AU24" s="267">
        <f t="shared" si="7"/>
        <v>0</v>
      </c>
      <c r="AV24" s="267">
        <f t="shared" si="7"/>
        <v>0</v>
      </c>
      <c r="AW24" s="267">
        <f t="shared" si="7"/>
        <v>0</v>
      </c>
      <c r="AX24" s="267">
        <f t="shared" si="7"/>
        <v>0</v>
      </c>
      <c r="AY24" s="267">
        <f t="shared" si="7"/>
        <v>0</v>
      </c>
      <c r="AZ24" s="267">
        <f t="shared" si="7"/>
        <v>0</v>
      </c>
      <c r="BA24" s="267">
        <f t="shared" si="7"/>
        <v>0</v>
      </c>
      <c r="BB24" s="267">
        <f t="shared" si="7"/>
        <v>0</v>
      </c>
      <c r="BC24" s="267">
        <f t="shared" si="7"/>
        <v>0</v>
      </c>
      <c r="BD24" s="267">
        <f t="shared" si="7"/>
        <v>0</v>
      </c>
      <c r="BE24" s="267">
        <f t="shared" si="7"/>
        <v>0</v>
      </c>
      <c r="BF24" s="267">
        <f t="shared" si="7"/>
        <v>0</v>
      </c>
      <c r="BG24" s="267">
        <f t="shared" si="7"/>
        <v>0</v>
      </c>
      <c r="BH24" s="267">
        <f t="shared" si="7"/>
        <v>0</v>
      </c>
    </row>
    <row r="25" spans="2:60" x14ac:dyDescent="0.2">
      <c r="B25" s="212"/>
      <c r="C25" s="234" t="s">
        <v>181</v>
      </c>
      <c r="D25" s="222"/>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5"/>
    </row>
    <row r="26" spans="2:60" x14ac:dyDescent="0.2">
      <c r="B26" s="212"/>
      <c r="C26" s="213"/>
      <c r="D26" s="216" t="s">
        <v>105</v>
      </c>
      <c r="E26" s="267">
        <f t="shared" si="1"/>
        <v>0</v>
      </c>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row>
    <row r="27" spans="2:60" x14ac:dyDescent="0.2">
      <c r="B27" s="212"/>
      <c r="C27" s="213"/>
      <c r="D27" s="216" t="s">
        <v>106</v>
      </c>
      <c r="E27" s="267">
        <f t="shared" si="1"/>
        <v>0</v>
      </c>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row>
    <row r="28" spans="2:60" x14ac:dyDescent="0.2">
      <c r="B28" s="212"/>
      <c r="C28" s="213"/>
      <c r="D28" s="216" t="s">
        <v>281</v>
      </c>
      <c r="E28" s="267">
        <f t="shared" si="1"/>
        <v>0</v>
      </c>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row>
    <row r="29" spans="2:60" x14ac:dyDescent="0.2">
      <c r="B29" s="212"/>
      <c r="C29" s="213"/>
      <c r="D29" s="216" t="s">
        <v>107</v>
      </c>
      <c r="E29" s="267">
        <f t="shared" si="1"/>
        <v>0</v>
      </c>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row>
    <row r="30" spans="2:60" x14ac:dyDescent="0.2">
      <c r="B30" s="212"/>
      <c r="C30" s="213"/>
      <c r="D30" s="216" t="s">
        <v>144</v>
      </c>
      <c r="E30" s="267">
        <f t="shared" si="1"/>
        <v>0</v>
      </c>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row>
    <row r="31" spans="2:60" x14ac:dyDescent="0.2">
      <c r="B31" s="212"/>
      <c r="C31" s="213"/>
      <c r="D31" s="215" t="s">
        <v>249</v>
      </c>
      <c r="E31" s="267">
        <f>SUM(F31:BH31)</f>
        <v>0</v>
      </c>
      <c r="F31" s="269">
        <f>SUM(F26:F30)</f>
        <v>0</v>
      </c>
      <c r="G31" s="269">
        <f>SUM(G26:G30)</f>
        <v>0</v>
      </c>
      <c r="H31" s="269">
        <f t="shared" ref="H31:M31" si="8">SUM(H26:H30)</f>
        <v>0</v>
      </c>
      <c r="I31" s="269">
        <f>SUM(I26:I30)</f>
        <v>0</v>
      </c>
      <c r="J31" s="269">
        <f t="shared" si="8"/>
        <v>0</v>
      </c>
      <c r="K31" s="269">
        <f t="shared" si="8"/>
        <v>0</v>
      </c>
      <c r="L31" s="269">
        <f t="shared" si="8"/>
        <v>0</v>
      </c>
      <c r="M31" s="269">
        <f t="shared" si="8"/>
        <v>0</v>
      </c>
      <c r="N31" s="269">
        <f>SUM(N26:N30)</f>
        <v>0</v>
      </c>
      <c r="O31" s="269">
        <f t="shared" ref="O31:BE31" si="9">SUM(O26:O30)</f>
        <v>0</v>
      </c>
      <c r="P31" s="269">
        <f t="shared" si="9"/>
        <v>0</v>
      </c>
      <c r="Q31" s="269">
        <f t="shared" si="9"/>
        <v>0</v>
      </c>
      <c r="R31" s="269">
        <f t="shared" si="9"/>
        <v>0</v>
      </c>
      <c r="S31" s="269">
        <f t="shared" si="9"/>
        <v>0</v>
      </c>
      <c r="T31" s="269">
        <f t="shared" si="9"/>
        <v>0</v>
      </c>
      <c r="U31" s="269">
        <f t="shared" si="9"/>
        <v>0</v>
      </c>
      <c r="V31" s="269">
        <f t="shared" si="9"/>
        <v>0</v>
      </c>
      <c r="W31" s="269">
        <f t="shared" si="9"/>
        <v>0</v>
      </c>
      <c r="X31" s="269">
        <f t="shared" si="9"/>
        <v>0</v>
      </c>
      <c r="Y31" s="269">
        <f t="shared" si="9"/>
        <v>0</v>
      </c>
      <c r="Z31" s="269">
        <f t="shared" si="9"/>
        <v>0</v>
      </c>
      <c r="AA31" s="269">
        <f t="shared" si="9"/>
        <v>0</v>
      </c>
      <c r="AB31" s="269">
        <f>SUM(AB26:AB30)</f>
        <v>0</v>
      </c>
      <c r="AC31" s="269">
        <f t="shared" si="9"/>
        <v>0</v>
      </c>
      <c r="AD31" s="269">
        <f t="shared" si="9"/>
        <v>0</v>
      </c>
      <c r="AE31" s="269">
        <f t="shared" si="9"/>
        <v>0</v>
      </c>
      <c r="AF31" s="269">
        <f t="shared" si="9"/>
        <v>0</v>
      </c>
      <c r="AG31" s="269">
        <f t="shared" si="9"/>
        <v>0</v>
      </c>
      <c r="AH31" s="269">
        <f t="shared" si="9"/>
        <v>0</v>
      </c>
      <c r="AI31" s="269">
        <f t="shared" si="9"/>
        <v>0</v>
      </c>
      <c r="AJ31" s="269">
        <f t="shared" si="9"/>
        <v>0</v>
      </c>
      <c r="AK31" s="269">
        <f t="shared" si="9"/>
        <v>0</v>
      </c>
      <c r="AL31" s="269">
        <f t="shared" si="9"/>
        <v>0</v>
      </c>
      <c r="AM31" s="269">
        <f t="shared" si="9"/>
        <v>0</v>
      </c>
      <c r="AN31" s="269">
        <f t="shared" si="9"/>
        <v>0</v>
      </c>
      <c r="AO31" s="269">
        <f t="shared" si="9"/>
        <v>0</v>
      </c>
      <c r="AP31" s="269">
        <f t="shared" si="9"/>
        <v>0</v>
      </c>
      <c r="AQ31" s="269">
        <f t="shared" si="9"/>
        <v>0</v>
      </c>
      <c r="AR31" s="269">
        <f t="shared" si="9"/>
        <v>0</v>
      </c>
      <c r="AS31" s="269">
        <f t="shared" si="9"/>
        <v>0</v>
      </c>
      <c r="AT31" s="269">
        <f t="shared" si="9"/>
        <v>0</v>
      </c>
      <c r="AU31" s="269">
        <f t="shared" si="9"/>
        <v>0</v>
      </c>
      <c r="AV31" s="269">
        <f t="shared" si="9"/>
        <v>0</v>
      </c>
      <c r="AW31" s="269">
        <f t="shared" si="9"/>
        <v>0</v>
      </c>
      <c r="AX31" s="269">
        <f t="shared" si="9"/>
        <v>0</v>
      </c>
      <c r="AY31" s="269">
        <f t="shared" si="9"/>
        <v>0</v>
      </c>
      <c r="AZ31" s="269">
        <f t="shared" si="9"/>
        <v>0</v>
      </c>
      <c r="BA31" s="269">
        <f t="shared" si="9"/>
        <v>0</v>
      </c>
      <c r="BB31" s="269">
        <f t="shared" si="9"/>
        <v>0</v>
      </c>
      <c r="BC31" s="269">
        <f t="shared" si="9"/>
        <v>0</v>
      </c>
      <c r="BD31" s="269">
        <f t="shared" si="9"/>
        <v>0</v>
      </c>
      <c r="BE31" s="269">
        <f t="shared" si="9"/>
        <v>0</v>
      </c>
      <c r="BF31" s="269">
        <f>SUM(BF26:BF30)</f>
        <v>0</v>
      </c>
      <c r="BG31" s="269">
        <f>SUM(BG26:BG30)</f>
        <v>0</v>
      </c>
      <c r="BH31" s="269">
        <f>SUM(BH26:BH30)</f>
        <v>0</v>
      </c>
    </row>
    <row r="32" spans="2:60" ht="15.75" x14ac:dyDescent="0.2">
      <c r="B32" s="212"/>
      <c r="C32" s="38"/>
      <c r="D32" s="408" t="s">
        <v>509</v>
      </c>
      <c r="E32" s="267">
        <f>SUM(F32:BH32)</f>
        <v>0</v>
      </c>
      <c r="F32" s="269">
        <f>F16+F23-F31</f>
        <v>0</v>
      </c>
      <c r="G32" s="269">
        <f>G16+G23-G31</f>
        <v>0</v>
      </c>
      <c r="H32" s="269">
        <f>H16+H23-H31</f>
        <v>0</v>
      </c>
      <c r="I32" s="269">
        <f t="shared" ref="I32:BH32" si="10">I16+I23-I31</f>
        <v>0</v>
      </c>
      <c r="J32" s="269">
        <f t="shared" si="10"/>
        <v>0</v>
      </c>
      <c r="K32" s="269">
        <f t="shared" si="10"/>
        <v>0</v>
      </c>
      <c r="L32" s="269">
        <f t="shared" si="10"/>
        <v>0</v>
      </c>
      <c r="M32" s="269">
        <f t="shared" si="10"/>
        <v>0</v>
      </c>
      <c r="N32" s="269">
        <f t="shared" si="10"/>
        <v>0</v>
      </c>
      <c r="O32" s="269">
        <f t="shared" si="10"/>
        <v>0</v>
      </c>
      <c r="P32" s="269">
        <f t="shared" si="10"/>
        <v>0</v>
      </c>
      <c r="Q32" s="269">
        <f t="shared" si="10"/>
        <v>0</v>
      </c>
      <c r="R32" s="269">
        <f t="shared" si="10"/>
        <v>0</v>
      </c>
      <c r="S32" s="269">
        <f t="shared" si="10"/>
        <v>0</v>
      </c>
      <c r="T32" s="269">
        <f t="shared" si="10"/>
        <v>0</v>
      </c>
      <c r="U32" s="269">
        <f t="shared" si="10"/>
        <v>0</v>
      </c>
      <c r="V32" s="269">
        <f t="shared" si="10"/>
        <v>0</v>
      </c>
      <c r="W32" s="269">
        <f>W16+W23-W31</f>
        <v>0</v>
      </c>
      <c r="X32" s="269">
        <f>X16+X23-X31</f>
        <v>0</v>
      </c>
      <c r="Y32" s="269">
        <f t="shared" si="10"/>
        <v>0</v>
      </c>
      <c r="Z32" s="269">
        <f t="shared" si="10"/>
        <v>0</v>
      </c>
      <c r="AA32" s="269">
        <f t="shared" si="10"/>
        <v>0</v>
      </c>
      <c r="AB32" s="269">
        <f t="shared" si="10"/>
        <v>0</v>
      </c>
      <c r="AC32" s="269">
        <f t="shared" si="10"/>
        <v>0</v>
      </c>
      <c r="AD32" s="269">
        <f t="shared" si="10"/>
        <v>0</v>
      </c>
      <c r="AE32" s="269">
        <f t="shared" si="10"/>
        <v>0</v>
      </c>
      <c r="AF32" s="269">
        <f t="shared" si="10"/>
        <v>0</v>
      </c>
      <c r="AG32" s="269">
        <f t="shared" si="10"/>
        <v>0</v>
      </c>
      <c r="AH32" s="269">
        <f t="shared" si="10"/>
        <v>0</v>
      </c>
      <c r="AI32" s="269">
        <f t="shared" si="10"/>
        <v>0</v>
      </c>
      <c r="AJ32" s="269">
        <f t="shared" si="10"/>
        <v>0</v>
      </c>
      <c r="AK32" s="269">
        <f t="shared" si="10"/>
        <v>0</v>
      </c>
      <c r="AL32" s="269">
        <f t="shared" si="10"/>
        <v>0</v>
      </c>
      <c r="AM32" s="269">
        <f t="shared" si="10"/>
        <v>0</v>
      </c>
      <c r="AN32" s="269">
        <f t="shared" si="10"/>
        <v>0</v>
      </c>
      <c r="AO32" s="269">
        <f t="shared" si="10"/>
        <v>0</v>
      </c>
      <c r="AP32" s="269">
        <f t="shared" si="10"/>
        <v>0</v>
      </c>
      <c r="AQ32" s="269">
        <f t="shared" si="10"/>
        <v>0</v>
      </c>
      <c r="AR32" s="269">
        <f t="shared" si="10"/>
        <v>0</v>
      </c>
      <c r="AS32" s="269">
        <f t="shared" si="10"/>
        <v>0</v>
      </c>
      <c r="AT32" s="269">
        <f t="shared" si="10"/>
        <v>0</v>
      </c>
      <c r="AU32" s="269">
        <f t="shared" si="10"/>
        <v>0</v>
      </c>
      <c r="AV32" s="269">
        <f t="shared" si="10"/>
        <v>0</v>
      </c>
      <c r="AW32" s="269">
        <f t="shared" si="10"/>
        <v>0</v>
      </c>
      <c r="AX32" s="269">
        <f t="shared" si="10"/>
        <v>0</v>
      </c>
      <c r="AY32" s="269">
        <f t="shared" si="10"/>
        <v>0</v>
      </c>
      <c r="AZ32" s="269">
        <f t="shared" si="10"/>
        <v>0</v>
      </c>
      <c r="BA32" s="269">
        <f t="shared" si="10"/>
        <v>0</v>
      </c>
      <c r="BB32" s="269">
        <f t="shared" si="10"/>
        <v>0</v>
      </c>
      <c r="BC32" s="269">
        <f t="shared" si="10"/>
        <v>0</v>
      </c>
      <c r="BD32" s="269">
        <f t="shared" si="10"/>
        <v>0</v>
      </c>
      <c r="BE32" s="269">
        <f>BE16+BE23-BE31</f>
        <v>0</v>
      </c>
      <c r="BF32" s="269">
        <f t="shared" si="10"/>
        <v>0</v>
      </c>
      <c r="BG32" s="269">
        <f t="shared" si="10"/>
        <v>0</v>
      </c>
      <c r="BH32" s="269">
        <f t="shared" si="10"/>
        <v>0</v>
      </c>
    </row>
    <row r="33" spans="2:60" ht="14.25" customHeight="1" x14ac:dyDescent="0.2">
      <c r="B33" s="409"/>
      <c r="C33" s="402" t="s">
        <v>496</v>
      </c>
      <c r="D33" s="393" t="s">
        <v>497</v>
      </c>
      <c r="E33" s="403"/>
      <c r="F33" s="403"/>
      <c r="G33" s="403">
        <f>F24+F33-F31</f>
        <v>0</v>
      </c>
      <c r="H33" s="403">
        <f>G24+G33-G31</f>
        <v>0</v>
      </c>
      <c r="I33" s="403">
        <f>H24+H33-H31</f>
        <v>0</v>
      </c>
      <c r="J33" s="403">
        <f t="shared" ref="J33:BH33" si="11">I24+I33-I31</f>
        <v>0</v>
      </c>
      <c r="K33" s="403">
        <f t="shared" si="11"/>
        <v>0</v>
      </c>
      <c r="L33" s="403">
        <f t="shared" si="11"/>
        <v>0</v>
      </c>
      <c r="M33" s="403">
        <f t="shared" si="11"/>
        <v>0</v>
      </c>
      <c r="N33" s="403">
        <f t="shared" si="11"/>
        <v>0</v>
      </c>
      <c r="O33" s="403">
        <f t="shared" si="11"/>
        <v>0</v>
      </c>
      <c r="P33" s="403">
        <f t="shared" si="11"/>
        <v>0</v>
      </c>
      <c r="Q33" s="403">
        <f t="shared" si="11"/>
        <v>0</v>
      </c>
      <c r="R33" s="403">
        <f t="shared" si="11"/>
        <v>0</v>
      </c>
      <c r="S33" s="403">
        <f t="shared" si="11"/>
        <v>0</v>
      </c>
      <c r="T33" s="403">
        <f t="shared" si="11"/>
        <v>0</v>
      </c>
      <c r="U33" s="403">
        <f t="shared" si="11"/>
        <v>0</v>
      </c>
      <c r="V33" s="403">
        <f t="shared" si="11"/>
        <v>0</v>
      </c>
      <c r="W33" s="403">
        <f>V24+V33-V31</f>
        <v>0</v>
      </c>
      <c r="X33" s="403">
        <f t="shared" si="11"/>
        <v>0</v>
      </c>
      <c r="Y33" s="403">
        <f t="shared" si="11"/>
        <v>0</v>
      </c>
      <c r="Z33" s="403">
        <f t="shared" si="11"/>
        <v>0</v>
      </c>
      <c r="AA33" s="403">
        <f t="shared" si="11"/>
        <v>0</v>
      </c>
      <c r="AB33" s="403">
        <f t="shared" si="11"/>
        <v>0</v>
      </c>
      <c r="AC33" s="403">
        <f t="shared" si="11"/>
        <v>0</v>
      </c>
      <c r="AD33" s="403">
        <f t="shared" si="11"/>
        <v>0</v>
      </c>
      <c r="AE33" s="403">
        <f t="shared" si="11"/>
        <v>0</v>
      </c>
      <c r="AF33" s="403">
        <f t="shared" si="11"/>
        <v>0</v>
      </c>
      <c r="AG33" s="403">
        <f t="shared" si="11"/>
        <v>0</v>
      </c>
      <c r="AH33" s="403">
        <f t="shared" si="11"/>
        <v>0</v>
      </c>
      <c r="AI33" s="403">
        <f t="shared" si="11"/>
        <v>0</v>
      </c>
      <c r="AJ33" s="403">
        <f t="shared" si="11"/>
        <v>0</v>
      </c>
      <c r="AK33" s="403">
        <f t="shared" si="11"/>
        <v>0</v>
      </c>
      <c r="AL33" s="403">
        <f t="shared" si="11"/>
        <v>0</v>
      </c>
      <c r="AM33" s="403">
        <f t="shared" si="11"/>
        <v>0</v>
      </c>
      <c r="AN33" s="403">
        <f t="shared" si="11"/>
        <v>0</v>
      </c>
      <c r="AO33" s="403">
        <f t="shared" si="11"/>
        <v>0</v>
      </c>
      <c r="AP33" s="403">
        <f t="shared" si="11"/>
        <v>0</v>
      </c>
      <c r="AQ33" s="403">
        <f t="shared" si="11"/>
        <v>0</v>
      </c>
      <c r="AR33" s="403">
        <f t="shared" si="11"/>
        <v>0</v>
      </c>
      <c r="AS33" s="403">
        <f t="shared" si="11"/>
        <v>0</v>
      </c>
      <c r="AT33" s="403">
        <f t="shared" si="11"/>
        <v>0</v>
      </c>
      <c r="AU33" s="403">
        <f t="shared" si="11"/>
        <v>0</v>
      </c>
      <c r="AV33" s="403">
        <f t="shared" si="11"/>
        <v>0</v>
      </c>
      <c r="AW33" s="403">
        <f t="shared" si="11"/>
        <v>0</v>
      </c>
      <c r="AX33" s="403">
        <f t="shared" si="11"/>
        <v>0</v>
      </c>
      <c r="AY33" s="403">
        <f t="shared" si="11"/>
        <v>0</v>
      </c>
      <c r="AZ33" s="403">
        <f t="shared" si="11"/>
        <v>0</v>
      </c>
      <c r="BA33" s="403">
        <f t="shared" si="11"/>
        <v>0</v>
      </c>
      <c r="BB33" s="403">
        <f t="shared" si="11"/>
        <v>0</v>
      </c>
      <c r="BC33" s="403">
        <f t="shared" si="11"/>
        <v>0</v>
      </c>
      <c r="BD33" s="403">
        <f t="shared" si="11"/>
        <v>0</v>
      </c>
      <c r="BE33" s="403">
        <f t="shared" si="11"/>
        <v>0</v>
      </c>
      <c r="BF33" s="403">
        <f t="shared" si="11"/>
        <v>0</v>
      </c>
      <c r="BG33" s="403">
        <f t="shared" si="11"/>
        <v>0</v>
      </c>
      <c r="BH33" s="403">
        <f t="shared" si="11"/>
        <v>0</v>
      </c>
    </row>
    <row r="34" spans="2:60" ht="29.25" customHeight="1" x14ac:dyDescent="0.2"/>
    <row r="35" spans="2:60" ht="15.75" x14ac:dyDescent="0.25">
      <c r="B35" s="149" t="s">
        <v>193</v>
      </c>
      <c r="C35" s="146"/>
    </row>
    <row r="36" spans="2:60" x14ac:dyDescent="0.2">
      <c r="B36" s="217"/>
      <c r="C36" s="218"/>
    </row>
    <row r="37" spans="2:60" x14ac:dyDescent="0.2">
      <c r="B37" s="219" t="s">
        <v>123</v>
      </c>
      <c r="C37" s="220">
        <v>29221</v>
      </c>
    </row>
    <row r="38" spans="2:60" x14ac:dyDescent="0.2">
      <c r="B38" s="219" t="s">
        <v>145</v>
      </c>
      <c r="C38" s="147"/>
    </row>
  </sheetData>
  <mergeCells count="1">
    <mergeCell ref="F7:BH7"/>
  </mergeCells>
  <pageMargins left="0.23622047244094491" right="0.23622047244094491" top="0.74803149606299213" bottom="0.74803149606299213" header="0.31496062992125984" footer="0.31496062992125984"/>
  <pageSetup paperSize="9" scale="22" orientation="landscape" r:id="rId1"/>
  <headerFooter alignWithMargins="0">
    <oddFooter>&amp;A&amp;RPage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9999"/>
    <pageSetUpPr fitToPage="1"/>
  </sheetPr>
  <dimension ref="B1:E34"/>
  <sheetViews>
    <sheetView workbookViewId="0">
      <selection activeCell="B1" sqref="B1:E34"/>
    </sheetView>
  </sheetViews>
  <sheetFormatPr defaultColWidth="9" defaultRowHeight="12.75" x14ac:dyDescent="0.2"/>
  <cols>
    <col min="1" max="1" width="12" style="30" customWidth="1"/>
    <col min="2" max="2" width="20.875" style="30" customWidth="1"/>
    <col min="3" max="3" width="42.25" style="30" customWidth="1"/>
    <col min="4" max="5" width="20.5" style="30" customWidth="1"/>
    <col min="6" max="6" width="9.375" style="30" customWidth="1"/>
    <col min="7" max="7" width="25" style="30" customWidth="1"/>
    <col min="8" max="16384" width="9" style="30"/>
  </cols>
  <sheetData>
    <row r="1" spans="2:5" ht="20.25" x14ac:dyDescent="0.3">
      <c r="B1" s="450" t="s">
        <v>176</v>
      </c>
      <c r="C1" s="450"/>
      <c r="D1" s="18"/>
      <c r="E1" s="18"/>
    </row>
    <row r="2" spans="2:5" ht="20.25" x14ac:dyDescent="0.3">
      <c r="B2" s="46">
        <f>Tradingname</f>
        <v>0</v>
      </c>
      <c r="C2" s="47"/>
      <c r="D2" s="31"/>
      <c r="E2" s="31"/>
    </row>
    <row r="3" spans="2:5" ht="15.75" customHeight="1" x14ac:dyDescent="0.45">
      <c r="B3" s="48" t="s">
        <v>157</v>
      </c>
      <c r="C3" s="49">
        <f>Yearending</f>
        <v>44377</v>
      </c>
      <c r="E3" s="42"/>
    </row>
    <row r="4" spans="2:5" ht="20.25" x14ac:dyDescent="0.3">
      <c r="B4" s="17"/>
    </row>
    <row r="5" spans="2:5" ht="15.75" x14ac:dyDescent="0.25">
      <c r="B5" s="34" t="s">
        <v>196</v>
      </c>
      <c r="C5" s="32"/>
      <c r="D5" s="32"/>
      <c r="E5" s="32"/>
    </row>
    <row r="6" spans="2:5" ht="15.75" x14ac:dyDescent="0.25">
      <c r="B6" s="34"/>
      <c r="C6" s="32"/>
      <c r="D6" s="32"/>
      <c r="E6" s="32"/>
    </row>
    <row r="7" spans="2:5" ht="25.5" x14ac:dyDescent="0.2">
      <c r="B7" s="183" t="s">
        <v>194</v>
      </c>
      <c r="C7" s="183" t="s">
        <v>149</v>
      </c>
      <c r="D7" s="183" t="s">
        <v>150</v>
      </c>
      <c r="E7" s="183" t="s">
        <v>183</v>
      </c>
    </row>
    <row r="8" spans="2:5" x14ac:dyDescent="0.2">
      <c r="B8" s="245"/>
      <c r="C8" s="245"/>
      <c r="D8" s="246"/>
      <c r="E8" s="307"/>
    </row>
    <row r="9" spans="2:5" x14ac:dyDescent="0.2">
      <c r="B9" s="245"/>
      <c r="C9" s="245"/>
      <c r="D9" s="246"/>
      <c r="E9" s="307"/>
    </row>
    <row r="10" spans="2:5" x14ac:dyDescent="0.2">
      <c r="B10" s="245"/>
      <c r="C10" s="245"/>
      <c r="D10" s="246"/>
      <c r="E10" s="307"/>
    </row>
    <row r="11" spans="2:5" x14ac:dyDescent="0.2">
      <c r="B11" s="245"/>
      <c r="C11" s="245"/>
      <c r="D11" s="246"/>
      <c r="E11" s="307"/>
    </row>
    <row r="12" spans="2:5" x14ac:dyDescent="0.2">
      <c r="B12" s="245"/>
      <c r="C12" s="245"/>
      <c r="D12" s="246"/>
      <c r="E12" s="307"/>
    </row>
    <row r="13" spans="2:5" x14ac:dyDescent="0.2">
      <c r="B13" s="245"/>
      <c r="C13" s="245"/>
      <c r="D13" s="246"/>
      <c r="E13" s="307"/>
    </row>
    <row r="14" spans="2:5" x14ac:dyDescent="0.2">
      <c r="B14" s="245"/>
      <c r="C14" s="245"/>
      <c r="D14" s="246"/>
      <c r="E14" s="307"/>
    </row>
    <row r="15" spans="2:5" x14ac:dyDescent="0.2">
      <c r="B15" s="245"/>
      <c r="C15" s="245"/>
      <c r="D15" s="246"/>
      <c r="E15" s="307"/>
    </row>
    <row r="16" spans="2:5" x14ac:dyDescent="0.2">
      <c r="B16" s="245"/>
      <c r="C16" s="245"/>
      <c r="D16" s="246"/>
      <c r="E16" s="307"/>
    </row>
    <row r="17" spans="2:5" x14ac:dyDescent="0.2">
      <c r="B17" s="245"/>
      <c r="C17" s="245"/>
      <c r="D17" s="246"/>
      <c r="E17" s="307"/>
    </row>
    <row r="18" spans="2:5" x14ac:dyDescent="0.2">
      <c r="B18" s="245"/>
      <c r="C18" s="245"/>
      <c r="D18" s="246"/>
      <c r="E18" s="307"/>
    </row>
    <row r="19" spans="2:5" x14ac:dyDescent="0.2">
      <c r="B19" s="245"/>
      <c r="C19" s="245"/>
      <c r="D19" s="246"/>
      <c r="E19" s="307"/>
    </row>
    <row r="20" spans="2:5" x14ac:dyDescent="0.2">
      <c r="B20" s="245"/>
      <c r="C20" s="245"/>
      <c r="D20" s="246"/>
      <c r="E20" s="307"/>
    </row>
    <row r="21" spans="2:5" x14ac:dyDescent="0.2">
      <c r="B21" s="245"/>
      <c r="C21" s="245"/>
      <c r="D21" s="246"/>
      <c r="E21" s="307"/>
    </row>
    <row r="22" spans="2:5" x14ac:dyDescent="0.2">
      <c r="B22" s="245"/>
      <c r="C22" s="245"/>
      <c r="D22" s="246"/>
      <c r="E22" s="307"/>
    </row>
    <row r="23" spans="2:5" x14ac:dyDescent="0.2">
      <c r="B23" s="245"/>
      <c r="C23" s="245"/>
      <c r="D23" s="246"/>
      <c r="E23" s="307"/>
    </row>
    <row r="24" spans="2:5" x14ac:dyDescent="0.2">
      <c r="B24" s="245"/>
      <c r="C24" s="245"/>
      <c r="D24" s="246"/>
      <c r="E24" s="307"/>
    </row>
    <row r="25" spans="2:5" x14ac:dyDescent="0.2">
      <c r="B25" s="245"/>
      <c r="C25" s="245"/>
      <c r="D25" s="246"/>
      <c r="E25" s="307"/>
    </row>
    <row r="26" spans="2:5" x14ac:dyDescent="0.2">
      <c r="B26" s="245"/>
      <c r="C26" s="245"/>
      <c r="D26" s="246"/>
      <c r="E26" s="307"/>
    </row>
    <row r="27" spans="2:5" x14ac:dyDescent="0.2">
      <c r="B27" s="245"/>
      <c r="C27" s="245"/>
      <c r="D27" s="246"/>
      <c r="E27" s="307"/>
    </row>
    <row r="28" spans="2:5" x14ac:dyDescent="0.2">
      <c r="B28" s="245"/>
      <c r="C28" s="245"/>
      <c r="D28" s="246"/>
      <c r="E28" s="307"/>
    </row>
    <row r="29" spans="2:5" x14ac:dyDescent="0.2">
      <c r="B29" s="245"/>
      <c r="C29" s="245"/>
      <c r="D29" s="246"/>
      <c r="E29" s="307"/>
    </row>
    <row r="30" spans="2:5" x14ac:dyDescent="0.2">
      <c r="B30" s="245"/>
      <c r="C30" s="245"/>
      <c r="D30" s="246"/>
      <c r="E30" s="307"/>
    </row>
    <row r="31" spans="2:5" x14ac:dyDescent="0.2">
      <c r="B31" s="245"/>
      <c r="C31" s="245"/>
      <c r="D31" s="246"/>
      <c r="E31" s="307"/>
    </row>
    <row r="32" spans="2:5" x14ac:dyDescent="0.2">
      <c r="B32" s="245"/>
      <c r="C32" s="245"/>
      <c r="D32" s="246"/>
      <c r="E32" s="307"/>
    </row>
    <row r="33" spans="2:5" x14ac:dyDescent="0.2">
      <c r="B33" s="245"/>
      <c r="C33" s="245"/>
      <c r="D33" s="246"/>
      <c r="E33" s="307"/>
    </row>
    <row r="34" spans="2:5" x14ac:dyDescent="0.2">
      <c r="B34" s="245"/>
      <c r="C34" s="245"/>
      <c r="D34" s="246"/>
      <c r="E34" s="307"/>
    </row>
  </sheetData>
  <mergeCells count="1">
    <mergeCell ref="B1:C1"/>
  </mergeCells>
  <pageMargins left="0.23622047244094491" right="0.23622047244094491" top="0.74803149606299213" bottom="0.74803149606299213" header="0.31496062992125984" footer="0.31496062992125984"/>
  <pageSetup paperSize="9" scale="97" orientation="landscape" r:id="rId1"/>
  <headerFooter alignWithMargins="0">
    <oddFooter>&amp;A&amp;RPage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9999"/>
    <pageSetUpPr fitToPage="1"/>
  </sheetPr>
  <dimension ref="B1:BJ111"/>
  <sheetViews>
    <sheetView zoomScale="110" zoomScaleNormal="110" workbookViewId="0">
      <selection activeCell="A3" sqref="A3"/>
    </sheetView>
  </sheetViews>
  <sheetFormatPr defaultColWidth="9" defaultRowHeight="12.75" x14ac:dyDescent="0.2"/>
  <cols>
    <col min="1" max="1" width="11.625" style="19" customWidth="1"/>
    <col min="2" max="2" width="28.625" style="19" customWidth="1"/>
    <col min="3" max="3" width="33.125" style="19" customWidth="1"/>
    <col min="4" max="4" width="20.25" style="19" customWidth="1"/>
    <col min="5" max="5" width="24.625" style="146" customWidth="1"/>
    <col min="6" max="16384" width="9" style="19"/>
  </cols>
  <sheetData>
    <row r="1" spans="2:62" ht="20.25" x14ac:dyDescent="0.3">
      <c r="B1" s="452" t="s">
        <v>177</v>
      </c>
      <c r="C1" s="452"/>
      <c r="D1" s="461"/>
    </row>
    <row r="2" spans="2:62" ht="15" x14ac:dyDescent="0.25">
      <c r="B2" s="239">
        <f>Tradingname</f>
        <v>0</v>
      </c>
      <c r="C2" s="240"/>
    </row>
    <row r="3" spans="2:62" ht="15" x14ac:dyDescent="0.25">
      <c r="B3" s="241" t="s">
        <v>482</v>
      </c>
      <c r="C3" s="242">
        <f>Yearending</f>
        <v>44377</v>
      </c>
    </row>
    <row r="5" spans="2:62" ht="15.75" x14ac:dyDescent="0.2">
      <c r="B5" s="443" t="s">
        <v>179</v>
      </c>
      <c r="C5" s="443"/>
      <c r="D5" s="443"/>
      <c r="E5" s="277"/>
    </row>
    <row r="7" spans="2:62" s="224" customFormat="1" ht="13.15" customHeight="1" x14ac:dyDescent="0.2">
      <c r="B7" s="465" t="s">
        <v>358</v>
      </c>
      <c r="C7" s="468" t="s">
        <v>30</v>
      </c>
      <c r="D7" s="282"/>
      <c r="E7" s="465" t="s">
        <v>359</v>
      </c>
      <c r="F7" s="476" t="s">
        <v>89</v>
      </c>
      <c r="G7" s="477"/>
      <c r="H7" s="477"/>
      <c r="I7" s="477"/>
      <c r="J7" s="477"/>
      <c r="K7" s="478"/>
      <c r="L7" s="482" t="s">
        <v>90</v>
      </c>
      <c r="M7" s="483"/>
      <c r="N7" s="483"/>
      <c r="O7" s="483"/>
      <c r="P7" s="483"/>
      <c r="Q7" s="483"/>
      <c r="R7" s="484"/>
      <c r="S7" s="462" t="s">
        <v>91</v>
      </c>
      <c r="T7" s="463"/>
      <c r="U7" s="463"/>
      <c r="V7" s="463"/>
      <c r="W7" s="463"/>
      <c r="X7" s="463"/>
      <c r="Y7" s="463"/>
      <c r="Z7" s="463"/>
      <c r="AA7" s="463"/>
      <c r="AB7" s="463"/>
      <c r="AC7" s="463"/>
      <c r="AD7" s="463"/>
      <c r="AE7" s="463"/>
      <c r="AF7" s="463"/>
      <c r="AG7" s="463"/>
      <c r="AH7" s="463"/>
      <c r="AI7" s="463"/>
      <c r="AJ7" s="463"/>
      <c r="AK7" s="464"/>
      <c r="AL7" s="490" t="s">
        <v>92</v>
      </c>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2"/>
    </row>
    <row r="8" spans="2:62" s="225" customFormat="1" ht="26.25" customHeight="1" x14ac:dyDescent="0.2">
      <c r="B8" s="466"/>
      <c r="C8" s="469"/>
      <c r="D8" s="283"/>
      <c r="E8" s="466"/>
      <c r="F8" s="479"/>
      <c r="G8" s="480"/>
      <c r="H8" s="480"/>
      <c r="I8" s="480"/>
      <c r="J8" s="480"/>
      <c r="K8" s="481"/>
      <c r="L8" s="485"/>
      <c r="M8" s="486"/>
      <c r="N8" s="486"/>
      <c r="O8" s="486"/>
      <c r="P8" s="486"/>
      <c r="Q8" s="486"/>
      <c r="R8" s="486"/>
      <c r="S8" s="280"/>
      <c r="T8" s="463" t="s">
        <v>93</v>
      </c>
      <c r="U8" s="463"/>
      <c r="V8" s="463"/>
      <c r="W8" s="463"/>
      <c r="X8" s="463"/>
      <c r="Y8" s="464"/>
      <c r="Z8" s="472" t="s">
        <v>94</v>
      </c>
      <c r="AA8" s="472"/>
      <c r="AB8" s="472"/>
      <c r="AC8" s="472"/>
      <c r="AD8" s="472"/>
      <c r="AE8" s="473"/>
      <c r="AF8" s="471" t="s">
        <v>95</v>
      </c>
      <c r="AG8" s="472"/>
      <c r="AH8" s="472"/>
      <c r="AI8" s="472"/>
      <c r="AJ8" s="472"/>
      <c r="AK8" s="473"/>
      <c r="AL8" s="285"/>
      <c r="AM8" s="493" t="s">
        <v>96</v>
      </c>
      <c r="AN8" s="494"/>
      <c r="AO8" s="494"/>
      <c r="AP8" s="494"/>
      <c r="AQ8" s="494"/>
      <c r="AR8" s="495"/>
      <c r="AS8" s="493" t="s">
        <v>97</v>
      </c>
      <c r="AT8" s="494"/>
      <c r="AU8" s="494"/>
      <c r="AV8" s="494"/>
      <c r="AW8" s="494"/>
      <c r="AX8" s="495"/>
      <c r="AY8" s="493" t="s">
        <v>98</v>
      </c>
      <c r="AZ8" s="494"/>
      <c r="BA8" s="494"/>
      <c r="BB8" s="494"/>
      <c r="BC8" s="494"/>
      <c r="BD8" s="495"/>
      <c r="BE8" s="493" t="s">
        <v>99</v>
      </c>
      <c r="BF8" s="494"/>
      <c r="BG8" s="494"/>
      <c r="BH8" s="494"/>
      <c r="BI8" s="494"/>
      <c r="BJ8" s="495"/>
    </row>
    <row r="9" spans="2:62" s="225" customFormat="1" ht="48" x14ac:dyDescent="0.2">
      <c r="B9" s="466"/>
      <c r="C9" s="469"/>
      <c r="D9" s="283" t="s">
        <v>20</v>
      </c>
      <c r="E9" s="466"/>
      <c r="F9" s="475" t="s">
        <v>100</v>
      </c>
      <c r="G9" s="475"/>
      <c r="H9" s="475"/>
      <c r="I9" s="474" t="s">
        <v>101</v>
      </c>
      <c r="J9" s="474"/>
      <c r="K9" s="474"/>
      <c r="L9" s="281" t="s">
        <v>102</v>
      </c>
      <c r="M9" s="475" t="s">
        <v>84</v>
      </c>
      <c r="N9" s="475"/>
      <c r="O9" s="475"/>
      <c r="P9" s="474" t="s">
        <v>85</v>
      </c>
      <c r="Q9" s="474"/>
      <c r="R9" s="474"/>
      <c r="S9" s="281" t="s">
        <v>103</v>
      </c>
      <c r="T9" s="475" t="s">
        <v>84</v>
      </c>
      <c r="U9" s="475"/>
      <c r="V9" s="475"/>
      <c r="W9" s="474" t="s">
        <v>85</v>
      </c>
      <c r="X9" s="474"/>
      <c r="Y9" s="474"/>
      <c r="Z9" s="475" t="s">
        <v>84</v>
      </c>
      <c r="AA9" s="475"/>
      <c r="AB9" s="475"/>
      <c r="AC9" s="474" t="s">
        <v>85</v>
      </c>
      <c r="AD9" s="474"/>
      <c r="AE9" s="474"/>
      <c r="AF9" s="475" t="s">
        <v>84</v>
      </c>
      <c r="AG9" s="475"/>
      <c r="AH9" s="475"/>
      <c r="AI9" s="474" t="s">
        <v>85</v>
      </c>
      <c r="AJ9" s="474"/>
      <c r="AK9" s="474"/>
      <c r="AL9" s="281" t="s">
        <v>104</v>
      </c>
      <c r="AM9" s="475" t="s">
        <v>84</v>
      </c>
      <c r="AN9" s="475"/>
      <c r="AO9" s="475"/>
      <c r="AP9" s="474" t="s">
        <v>85</v>
      </c>
      <c r="AQ9" s="474"/>
      <c r="AR9" s="474"/>
      <c r="AS9" s="475" t="s">
        <v>84</v>
      </c>
      <c r="AT9" s="475"/>
      <c r="AU9" s="475"/>
      <c r="AV9" s="474" t="s">
        <v>85</v>
      </c>
      <c r="AW9" s="474"/>
      <c r="AX9" s="474"/>
      <c r="AY9" s="475" t="s">
        <v>84</v>
      </c>
      <c r="AZ9" s="475"/>
      <c r="BA9" s="475"/>
      <c r="BB9" s="474" t="s">
        <v>85</v>
      </c>
      <c r="BC9" s="474"/>
      <c r="BD9" s="474"/>
      <c r="BE9" s="475" t="s">
        <v>84</v>
      </c>
      <c r="BF9" s="475"/>
      <c r="BG9" s="475"/>
      <c r="BH9" s="474" t="s">
        <v>85</v>
      </c>
      <c r="BI9" s="474"/>
      <c r="BJ9" s="474"/>
    </row>
    <row r="10" spans="2:62" s="225" customFormat="1" ht="32.25" customHeight="1" x14ac:dyDescent="0.2">
      <c r="B10" s="467"/>
      <c r="C10" s="470"/>
      <c r="D10" s="284" t="s">
        <v>152</v>
      </c>
      <c r="E10" s="467"/>
      <c r="F10" s="355" t="s">
        <v>360</v>
      </c>
      <c r="G10" s="355" t="s">
        <v>361</v>
      </c>
      <c r="H10" s="355" t="s">
        <v>362</v>
      </c>
      <c r="I10" s="355" t="s">
        <v>360</v>
      </c>
      <c r="J10" s="355" t="s">
        <v>363</v>
      </c>
      <c r="K10" s="355" t="s">
        <v>362</v>
      </c>
      <c r="L10" s="356" t="s">
        <v>364</v>
      </c>
      <c r="M10" s="357" t="s">
        <v>365</v>
      </c>
      <c r="N10" s="357" t="s">
        <v>361</v>
      </c>
      <c r="O10" s="357" t="s">
        <v>362</v>
      </c>
      <c r="P10" s="357" t="s">
        <v>365</v>
      </c>
      <c r="Q10" s="357" t="s">
        <v>363</v>
      </c>
      <c r="R10" s="357" t="s">
        <v>362</v>
      </c>
      <c r="S10" s="358" t="s">
        <v>152</v>
      </c>
      <c r="T10" s="358" t="s">
        <v>365</v>
      </c>
      <c r="U10" s="358" t="s">
        <v>361</v>
      </c>
      <c r="V10" s="358" t="s">
        <v>362</v>
      </c>
      <c r="W10" s="358" t="s">
        <v>365</v>
      </c>
      <c r="X10" s="358" t="s">
        <v>153</v>
      </c>
      <c r="Y10" s="358" t="s">
        <v>362</v>
      </c>
      <c r="Z10" s="358" t="s">
        <v>360</v>
      </c>
      <c r="AA10" s="358" t="s">
        <v>361</v>
      </c>
      <c r="AB10" s="358" t="s">
        <v>362</v>
      </c>
      <c r="AC10" s="358" t="s">
        <v>360</v>
      </c>
      <c r="AD10" s="358" t="s">
        <v>153</v>
      </c>
      <c r="AE10" s="358" t="s">
        <v>362</v>
      </c>
      <c r="AF10" s="358" t="s">
        <v>365</v>
      </c>
      <c r="AG10" s="358" t="s">
        <v>361</v>
      </c>
      <c r="AH10" s="358" t="s">
        <v>362</v>
      </c>
      <c r="AI10" s="358" t="s">
        <v>365</v>
      </c>
      <c r="AJ10" s="358" t="s">
        <v>153</v>
      </c>
      <c r="AK10" s="358" t="s">
        <v>362</v>
      </c>
      <c r="AL10" s="359" t="s">
        <v>152</v>
      </c>
      <c r="AM10" s="359" t="s">
        <v>360</v>
      </c>
      <c r="AN10" s="359" t="s">
        <v>361</v>
      </c>
      <c r="AO10" s="359" t="s">
        <v>362</v>
      </c>
      <c r="AP10" s="359" t="s">
        <v>360</v>
      </c>
      <c r="AQ10" s="359" t="s">
        <v>363</v>
      </c>
      <c r="AR10" s="359" t="s">
        <v>362</v>
      </c>
      <c r="AS10" s="359" t="s">
        <v>365</v>
      </c>
      <c r="AT10" s="359" t="s">
        <v>361</v>
      </c>
      <c r="AU10" s="359" t="s">
        <v>362</v>
      </c>
      <c r="AV10" s="359" t="s">
        <v>365</v>
      </c>
      <c r="AW10" s="359" t="s">
        <v>363</v>
      </c>
      <c r="AX10" s="359" t="s">
        <v>362</v>
      </c>
      <c r="AY10" s="359" t="s">
        <v>365</v>
      </c>
      <c r="AZ10" s="359" t="s">
        <v>361</v>
      </c>
      <c r="BA10" s="359" t="s">
        <v>362</v>
      </c>
      <c r="BB10" s="359" t="s">
        <v>365</v>
      </c>
      <c r="BC10" s="359" t="s">
        <v>363</v>
      </c>
      <c r="BD10" s="359" t="s">
        <v>362</v>
      </c>
      <c r="BE10" s="359" t="s">
        <v>360</v>
      </c>
      <c r="BF10" s="359" t="s">
        <v>361</v>
      </c>
      <c r="BG10" s="359" t="s">
        <v>362</v>
      </c>
      <c r="BH10" s="359" t="s">
        <v>360</v>
      </c>
      <c r="BI10" s="359" t="s">
        <v>153</v>
      </c>
      <c r="BJ10" s="359" t="s">
        <v>362</v>
      </c>
    </row>
    <row r="11" spans="2:62" s="225" customFormat="1" x14ac:dyDescent="0.2">
      <c r="B11" s="276"/>
      <c r="C11" s="230" t="s">
        <v>31</v>
      </c>
      <c r="D11" s="262"/>
      <c r="E11" s="262"/>
      <c r="F11" s="487"/>
      <c r="G11" s="488"/>
      <c r="H11" s="488"/>
      <c r="I11" s="488"/>
      <c r="J11" s="488"/>
      <c r="K11" s="489"/>
      <c r="L11" s="360"/>
      <c r="M11" s="360"/>
      <c r="N11" s="360"/>
      <c r="O11" s="360"/>
      <c r="P11" s="360"/>
      <c r="Q11" s="360"/>
      <c r="R11" s="360"/>
      <c r="S11" s="361"/>
      <c r="T11" s="362"/>
      <c r="U11" s="361"/>
      <c r="V11" s="361"/>
      <c r="W11" s="361"/>
      <c r="X11" s="361"/>
      <c r="Y11" s="363"/>
      <c r="Z11" s="362"/>
      <c r="AA11" s="361"/>
      <c r="AB11" s="361"/>
      <c r="AC11" s="361"/>
      <c r="AD11" s="361"/>
      <c r="AE11" s="363"/>
      <c r="AF11" s="362"/>
      <c r="AG11" s="361"/>
      <c r="AH11" s="361"/>
      <c r="AI11" s="361"/>
      <c r="AJ11" s="361"/>
      <c r="AK11" s="363"/>
      <c r="AL11" s="364"/>
      <c r="AM11" s="365"/>
      <c r="AN11" s="364"/>
      <c r="AO11" s="364"/>
      <c r="AP11" s="364"/>
      <c r="AQ11" s="364"/>
      <c r="AR11" s="366"/>
      <c r="AS11" s="365"/>
      <c r="AT11" s="364"/>
      <c r="AU11" s="364"/>
      <c r="AV11" s="364"/>
      <c r="AW11" s="364"/>
      <c r="AX11" s="366"/>
      <c r="AY11" s="365"/>
      <c r="AZ11" s="364"/>
      <c r="BA11" s="364"/>
      <c r="BB11" s="364"/>
      <c r="BC11" s="364"/>
      <c r="BD11" s="366"/>
      <c r="BE11" s="365"/>
      <c r="BF11" s="364"/>
      <c r="BG11" s="364"/>
      <c r="BH11" s="364"/>
      <c r="BI11" s="364"/>
      <c r="BJ11" s="366"/>
    </row>
    <row r="12" spans="2:62" s="225" customFormat="1" ht="14.1" customHeight="1" x14ac:dyDescent="0.2">
      <c r="B12" s="276"/>
      <c r="C12" s="228" t="s">
        <v>138</v>
      </c>
      <c r="D12" s="286">
        <f>L12+S12+AL12</f>
        <v>0</v>
      </c>
      <c r="E12" s="276"/>
      <c r="F12" s="229"/>
      <c r="G12" s="229"/>
      <c r="H12" s="229"/>
      <c r="I12" s="229"/>
      <c r="J12" s="229"/>
      <c r="K12" s="229"/>
      <c r="L12" s="286">
        <f>M12+P12</f>
        <v>0</v>
      </c>
      <c r="M12" s="291">
        <v>0</v>
      </c>
      <c r="N12" s="291">
        <v>0</v>
      </c>
      <c r="O12" s="286">
        <f>IFERROR(M12/N12,0)</f>
        <v>0</v>
      </c>
      <c r="P12" s="291">
        <v>0</v>
      </c>
      <c r="Q12" s="291">
        <v>0</v>
      </c>
      <c r="R12" s="286">
        <f>IFERROR(P12/Q12,0)</f>
        <v>0</v>
      </c>
      <c r="S12" s="286">
        <f>T12+W12+Z12+AC12+AF12+AI12</f>
        <v>0</v>
      </c>
      <c r="T12" s="291">
        <v>0</v>
      </c>
      <c r="U12" s="291">
        <v>0</v>
      </c>
      <c r="V12" s="286">
        <f>IFERROR(T12/U12,0)</f>
        <v>0</v>
      </c>
      <c r="W12" s="291">
        <v>0</v>
      </c>
      <c r="X12" s="291">
        <v>0</v>
      </c>
      <c r="Y12" s="286">
        <f>IFERROR(W12/X12,0)</f>
        <v>0</v>
      </c>
      <c r="Z12" s="291">
        <v>0</v>
      </c>
      <c r="AA12" s="291">
        <v>0</v>
      </c>
      <c r="AB12" s="286">
        <f>IFERROR(Z12/AA12,0)</f>
        <v>0</v>
      </c>
      <c r="AC12" s="291">
        <v>0</v>
      </c>
      <c r="AD12" s="291">
        <v>0</v>
      </c>
      <c r="AE12" s="286">
        <f>IFERROR(AC12/AD12,0)</f>
        <v>0</v>
      </c>
      <c r="AF12" s="291">
        <v>0</v>
      </c>
      <c r="AG12" s="291">
        <v>0</v>
      </c>
      <c r="AH12" s="286">
        <f>IFERROR(AF12/AG12,0)</f>
        <v>0</v>
      </c>
      <c r="AI12" s="291">
        <v>0</v>
      </c>
      <c r="AJ12" s="291">
        <v>0</v>
      </c>
      <c r="AK12" s="286">
        <f>IFERROR(AI12/AJ12,0)</f>
        <v>0</v>
      </c>
      <c r="AL12" s="286">
        <f>AM12+AP12+AS12+AV12+AY12+BB12+BE12+BH12</f>
        <v>0</v>
      </c>
      <c r="AM12" s="291">
        <v>0</v>
      </c>
      <c r="AN12" s="291">
        <v>0</v>
      </c>
      <c r="AO12" s="286">
        <f>IFERROR(AM12/AN12,0)</f>
        <v>0</v>
      </c>
      <c r="AP12" s="291">
        <v>0</v>
      </c>
      <c r="AQ12" s="291">
        <v>0</v>
      </c>
      <c r="AR12" s="286">
        <f>IFERROR(AP12/AQ12,0)</f>
        <v>0</v>
      </c>
      <c r="AS12" s="291">
        <v>0</v>
      </c>
      <c r="AT12" s="291">
        <v>0</v>
      </c>
      <c r="AU12" s="286">
        <f>IFERROR(AS12/AT12,0)</f>
        <v>0</v>
      </c>
      <c r="AV12" s="291">
        <v>0</v>
      </c>
      <c r="AW12" s="291">
        <v>0</v>
      </c>
      <c r="AX12" s="286">
        <f>IFERROR(AV12/AW12,0)</f>
        <v>0</v>
      </c>
      <c r="AY12" s="291">
        <v>0</v>
      </c>
      <c r="AZ12" s="291">
        <v>0</v>
      </c>
      <c r="BA12" s="286">
        <f>IFERROR(AY12/AZ12,0)</f>
        <v>0</v>
      </c>
      <c r="BB12" s="291">
        <v>0</v>
      </c>
      <c r="BC12" s="291">
        <v>0</v>
      </c>
      <c r="BD12" s="286">
        <f>IFERROR(BB12/BC12,0)</f>
        <v>0</v>
      </c>
      <c r="BE12" s="291">
        <v>0</v>
      </c>
      <c r="BF12" s="291">
        <v>0</v>
      </c>
      <c r="BG12" s="286">
        <f>IFERROR(BE12/BF12,0)</f>
        <v>0</v>
      </c>
      <c r="BH12" s="291">
        <v>0</v>
      </c>
      <c r="BI12" s="291">
        <v>0</v>
      </c>
      <c r="BJ12" s="286">
        <f>IFERROR(BH12/BI12,0)</f>
        <v>0</v>
      </c>
    </row>
    <row r="13" spans="2:62" s="225" customFormat="1" ht="26.45" customHeight="1" x14ac:dyDescent="0.2">
      <c r="B13" s="276"/>
      <c r="C13" s="228" t="s">
        <v>178</v>
      </c>
      <c r="D13" s="286">
        <f>L13+S13+AL13</f>
        <v>0</v>
      </c>
      <c r="E13" s="276"/>
      <c r="F13" s="229"/>
      <c r="G13" s="229"/>
      <c r="H13" s="229"/>
      <c r="I13" s="229"/>
      <c r="J13" s="229"/>
      <c r="K13" s="229"/>
      <c r="L13" s="286">
        <f>M13+P13</f>
        <v>0</v>
      </c>
      <c r="M13" s="291">
        <v>0</v>
      </c>
      <c r="N13" s="291">
        <v>0</v>
      </c>
      <c r="O13" s="286">
        <f>IFERROR(M13/N13,0)</f>
        <v>0</v>
      </c>
      <c r="P13" s="291">
        <v>0</v>
      </c>
      <c r="Q13" s="291">
        <v>0</v>
      </c>
      <c r="R13" s="286">
        <f>IFERROR(P13/Q13,0)</f>
        <v>0</v>
      </c>
      <c r="S13" s="286">
        <f>T13+W13+Z13+AC13+AF13+AI13</f>
        <v>0</v>
      </c>
      <c r="T13" s="291">
        <v>0</v>
      </c>
      <c r="U13" s="291">
        <v>0</v>
      </c>
      <c r="V13" s="286">
        <f>IFERROR(T13/U13,0)</f>
        <v>0</v>
      </c>
      <c r="W13" s="291">
        <v>0</v>
      </c>
      <c r="X13" s="291">
        <v>0</v>
      </c>
      <c r="Y13" s="286">
        <f>IFERROR(W13/X13,0)</f>
        <v>0</v>
      </c>
      <c r="Z13" s="291">
        <v>0</v>
      </c>
      <c r="AA13" s="291">
        <v>0</v>
      </c>
      <c r="AB13" s="286">
        <f>IFERROR(Z13/AA13,0)</f>
        <v>0</v>
      </c>
      <c r="AC13" s="291">
        <v>0</v>
      </c>
      <c r="AD13" s="291">
        <v>0</v>
      </c>
      <c r="AE13" s="286">
        <f>IFERROR(AC13/AD13,0)</f>
        <v>0</v>
      </c>
      <c r="AF13" s="291">
        <v>0</v>
      </c>
      <c r="AG13" s="291">
        <v>0</v>
      </c>
      <c r="AH13" s="286">
        <f>IFERROR(AF13/AG13,0)</f>
        <v>0</v>
      </c>
      <c r="AI13" s="291">
        <v>0</v>
      </c>
      <c r="AJ13" s="291">
        <v>0</v>
      </c>
      <c r="AK13" s="286">
        <f>IFERROR(AI13/AJ13,0)</f>
        <v>0</v>
      </c>
      <c r="AL13" s="286">
        <f>AM13+AP13+AS13+AV13+AY13+BB13+BE13+BH13</f>
        <v>0</v>
      </c>
      <c r="AM13" s="291">
        <v>0</v>
      </c>
      <c r="AN13" s="291">
        <v>0</v>
      </c>
      <c r="AO13" s="286">
        <f>IFERROR(AM13/AN13,0)</f>
        <v>0</v>
      </c>
      <c r="AP13" s="291">
        <v>0</v>
      </c>
      <c r="AQ13" s="291">
        <v>0</v>
      </c>
      <c r="AR13" s="286">
        <f>IFERROR(AP13/AQ13,0)</f>
        <v>0</v>
      </c>
      <c r="AS13" s="291">
        <v>0</v>
      </c>
      <c r="AT13" s="291">
        <v>0</v>
      </c>
      <c r="AU13" s="286">
        <f>IFERROR(AS13/AT13,0)</f>
        <v>0</v>
      </c>
      <c r="AV13" s="291">
        <v>0</v>
      </c>
      <c r="AW13" s="291">
        <v>0</v>
      </c>
      <c r="AX13" s="286">
        <f>IFERROR(AV13/AW13,0)</f>
        <v>0</v>
      </c>
      <c r="AY13" s="291">
        <v>0</v>
      </c>
      <c r="AZ13" s="291">
        <v>0</v>
      </c>
      <c r="BA13" s="286">
        <f>IFERROR(AY13/AZ13,0)</f>
        <v>0</v>
      </c>
      <c r="BB13" s="291">
        <v>0</v>
      </c>
      <c r="BC13" s="291">
        <v>0</v>
      </c>
      <c r="BD13" s="286">
        <f>IFERROR(BB13/BC13,0)</f>
        <v>0</v>
      </c>
      <c r="BE13" s="291">
        <v>0</v>
      </c>
      <c r="BF13" s="291">
        <v>0</v>
      </c>
      <c r="BG13" s="286">
        <f>IFERROR(BE13/BF13,0)</f>
        <v>0</v>
      </c>
      <c r="BH13" s="291">
        <v>0</v>
      </c>
      <c r="BI13" s="291">
        <v>0</v>
      </c>
      <c r="BJ13" s="286">
        <f>IFERROR(BH13/BI13,0)</f>
        <v>0</v>
      </c>
    </row>
    <row r="14" spans="2:62" s="225" customFormat="1" ht="14.1" customHeight="1" x14ac:dyDescent="0.2">
      <c r="B14" s="276"/>
      <c r="C14" s="228" t="s">
        <v>33</v>
      </c>
      <c r="D14" s="286">
        <f>L14+S14+AL14</f>
        <v>0</v>
      </c>
      <c r="E14" s="276"/>
      <c r="F14" s="229"/>
      <c r="G14" s="229"/>
      <c r="H14" s="229"/>
      <c r="I14" s="229"/>
      <c r="J14" s="229"/>
      <c r="K14" s="229"/>
      <c r="L14" s="286">
        <f>M14+P14</f>
        <v>0</v>
      </c>
      <c r="M14" s="291">
        <v>0</v>
      </c>
      <c r="N14" s="291">
        <v>0</v>
      </c>
      <c r="O14" s="286">
        <f>IFERROR(M14/N14,0)</f>
        <v>0</v>
      </c>
      <c r="P14" s="291">
        <v>0</v>
      </c>
      <c r="Q14" s="291">
        <v>0</v>
      </c>
      <c r="R14" s="286">
        <f>IFERROR(P14/Q14,0)</f>
        <v>0</v>
      </c>
      <c r="S14" s="286">
        <f>T14+W14+Z14+AC14+AF14+AI14</f>
        <v>0</v>
      </c>
      <c r="T14" s="291">
        <v>0</v>
      </c>
      <c r="U14" s="291">
        <v>0</v>
      </c>
      <c r="V14" s="286">
        <f>IFERROR(T14/U14,0)</f>
        <v>0</v>
      </c>
      <c r="W14" s="291">
        <v>0</v>
      </c>
      <c r="X14" s="291">
        <v>0</v>
      </c>
      <c r="Y14" s="286">
        <f>IFERROR(W14/X14,0)</f>
        <v>0</v>
      </c>
      <c r="Z14" s="291">
        <v>0</v>
      </c>
      <c r="AA14" s="291">
        <v>0</v>
      </c>
      <c r="AB14" s="286">
        <f>IFERROR(Z14/AA14,0)</f>
        <v>0</v>
      </c>
      <c r="AC14" s="291">
        <v>0</v>
      </c>
      <c r="AD14" s="291">
        <v>0</v>
      </c>
      <c r="AE14" s="286">
        <f>IFERROR(AC14/AD14,0)</f>
        <v>0</v>
      </c>
      <c r="AF14" s="291">
        <v>0</v>
      </c>
      <c r="AG14" s="291">
        <v>0</v>
      </c>
      <c r="AH14" s="286">
        <f>IFERROR(AF14/AG14,0)</f>
        <v>0</v>
      </c>
      <c r="AI14" s="291">
        <v>0</v>
      </c>
      <c r="AJ14" s="291">
        <v>0</v>
      </c>
      <c r="AK14" s="286">
        <f>IFERROR(AI14/AJ14,0)</f>
        <v>0</v>
      </c>
      <c r="AL14" s="286">
        <f>AM14+AP14+AS14+AV14+AY14+BB14+BE14+BH14</f>
        <v>0</v>
      </c>
      <c r="AM14" s="291">
        <v>0</v>
      </c>
      <c r="AN14" s="291">
        <v>0</v>
      </c>
      <c r="AO14" s="286">
        <f>IFERROR(AM14/AN14,0)</f>
        <v>0</v>
      </c>
      <c r="AP14" s="291">
        <v>0</v>
      </c>
      <c r="AQ14" s="291">
        <v>0</v>
      </c>
      <c r="AR14" s="286">
        <f>IFERROR(AP14/AQ14,0)</f>
        <v>0</v>
      </c>
      <c r="AS14" s="291">
        <v>0</v>
      </c>
      <c r="AT14" s="291">
        <v>0</v>
      </c>
      <c r="AU14" s="286">
        <f>IFERROR(AS14/AT14,0)</f>
        <v>0</v>
      </c>
      <c r="AV14" s="291">
        <v>0</v>
      </c>
      <c r="AW14" s="291">
        <v>0</v>
      </c>
      <c r="AX14" s="286">
        <f>IFERROR(AV14/AW14,0)</f>
        <v>0</v>
      </c>
      <c r="AY14" s="291">
        <v>0</v>
      </c>
      <c r="AZ14" s="291">
        <v>0</v>
      </c>
      <c r="BA14" s="286">
        <f>IFERROR(AY14/AZ14,0)</f>
        <v>0</v>
      </c>
      <c r="BB14" s="291">
        <v>0</v>
      </c>
      <c r="BC14" s="291">
        <v>0</v>
      </c>
      <c r="BD14" s="286">
        <f>IFERROR(BB14/BC14,0)</f>
        <v>0</v>
      </c>
      <c r="BE14" s="291">
        <v>0</v>
      </c>
      <c r="BF14" s="291">
        <v>0</v>
      </c>
      <c r="BG14" s="286">
        <f>IFERROR(BE14/BF14,0)</f>
        <v>0</v>
      </c>
      <c r="BH14" s="291">
        <v>0</v>
      </c>
      <c r="BI14" s="291">
        <v>0</v>
      </c>
      <c r="BJ14" s="286">
        <f>IFERROR(BH14/BI14,0)</f>
        <v>0</v>
      </c>
    </row>
    <row r="15" spans="2:62" s="225" customFormat="1" x14ac:dyDescent="0.2">
      <c r="B15" s="276"/>
      <c r="C15" s="230" t="s">
        <v>199</v>
      </c>
      <c r="D15" s="287"/>
      <c r="E15" s="261"/>
      <c r="F15" s="226"/>
      <c r="G15" s="226"/>
      <c r="H15" s="226"/>
      <c r="I15" s="226"/>
      <c r="J15" s="226"/>
      <c r="K15" s="227"/>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3"/>
    </row>
    <row r="16" spans="2:62" s="225" customFormat="1" ht="14.1" customHeight="1" x14ac:dyDescent="0.2">
      <c r="B16" s="276"/>
      <c r="C16" s="228" t="s">
        <v>197</v>
      </c>
      <c r="D16" s="286">
        <f>F16+I16</f>
        <v>0</v>
      </c>
      <c r="E16" s="276"/>
      <c r="F16" s="268">
        <v>0</v>
      </c>
      <c r="G16" s="268">
        <v>0</v>
      </c>
      <c r="H16" s="286">
        <f>IFERROR(F16/G16,0)</f>
        <v>0</v>
      </c>
      <c r="I16" s="268">
        <v>0</v>
      </c>
      <c r="J16" s="268">
        <v>0</v>
      </c>
      <c r="K16" s="286">
        <f>IFERROR(I16/J16,0)</f>
        <v>0</v>
      </c>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3"/>
    </row>
    <row r="17" spans="2:62" s="225" customFormat="1" x14ac:dyDescent="0.2">
      <c r="B17" s="276"/>
      <c r="C17" s="230" t="s">
        <v>34</v>
      </c>
      <c r="D17" s="287"/>
      <c r="E17" s="261"/>
      <c r="F17" s="287"/>
      <c r="G17" s="287"/>
      <c r="H17" s="287"/>
      <c r="I17" s="287"/>
      <c r="J17" s="287"/>
      <c r="K17" s="289"/>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3"/>
    </row>
    <row r="18" spans="2:62" s="225" customFormat="1" ht="14.1" customHeight="1" x14ac:dyDescent="0.2">
      <c r="B18" s="276"/>
      <c r="C18" s="228" t="s">
        <v>198</v>
      </c>
      <c r="D18" s="286">
        <f>F18+I18</f>
        <v>0</v>
      </c>
      <c r="E18" s="276"/>
      <c r="F18" s="268">
        <v>0</v>
      </c>
      <c r="G18" s="268">
        <v>0</v>
      </c>
      <c r="H18" s="286">
        <f>IFERROR(F18/G18,0)</f>
        <v>0</v>
      </c>
      <c r="I18" s="268">
        <v>0</v>
      </c>
      <c r="J18" s="268">
        <v>0</v>
      </c>
      <c r="K18" s="286">
        <f>IFERROR(I18/J18,0)</f>
        <v>0</v>
      </c>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3"/>
    </row>
    <row r="19" spans="2:62" s="225" customFormat="1" x14ac:dyDescent="0.2">
      <c r="B19" s="276"/>
      <c r="C19" s="230" t="s">
        <v>83</v>
      </c>
      <c r="D19" s="286">
        <f>F19+I19</f>
        <v>0</v>
      </c>
      <c r="E19" s="276"/>
      <c r="F19" s="268">
        <v>0</v>
      </c>
      <c r="G19" s="290"/>
      <c r="H19" s="290"/>
      <c r="I19" s="268">
        <v>0</v>
      </c>
      <c r="J19" s="290"/>
      <c r="K19" s="290"/>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5"/>
    </row>
    <row r="20" spans="2:62" s="225" customFormat="1" ht="14.1" customHeight="1" x14ac:dyDescent="0.2">
      <c r="B20" s="276"/>
      <c r="C20" s="279" t="s">
        <v>23</v>
      </c>
      <c r="D20" s="288">
        <f>SUM(D12:D19)</f>
        <v>0</v>
      </c>
      <c r="E20" s="276"/>
      <c r="F20" s="288">
        <f>SUM(F12:F19)</f>
        <v>0</v>
      </c>
      <c r="G20" s="288">
        <f>SUM(G12:G19)</f>
        <v>0</v>
      </c>
      <c r="H20" s="288"/>
      <c r="I20" s="288">
        <f>SUM(I12:I19)</f>
        <v>0</v>
      </c>
      <c r="J20" s="288">
        <f>SUM(J12:J19)</f>
        <v>0</v>
      </c>
      <c r="K20" s="288"/>
      <c r="L20" s="288">
        <f>SUM(L12:L19)</f>
        <v>0</v>
      </c>
      <c r="M20" s="288">
        <f>SUM(M12:M19)</f>
        <v>0</v>
      </c>
      <c r="N20" s="288">
        <f>SUM(N12:N19)</f>
        <v>0</v>
      </c>
      <c r="O20" s="288"/>
      <c r="P20" s="288">
        <f>SUM(P12:P19)</f>
        <v>0</v>
      </c>
      <c r="Q20" s="288">
        <f>SUM(Q12:Q19)</f>
        <v>0</v>
      </c>
      <c r="R20" s="288"/>
      <c r="S20" s="288">
        <f>SUM(S12:S19)</f>
        <v>0</v>
      </c>
      <c r="T20" s="288">
        <f>SUM(T12:T19)</f>
        <v>0</v>
      </c>
      <c r="U20" s="288">
        <f>SUM(U12:U19)</f>
        <v>0</v>
      </c>
      <c r="V20" s="288"/>
      <c r="W20" s="288">
        <f>SUM(W12:W19)</f>
        <v>0</v>
      </c>
      <c r="X20" s="288">
        <f>SUM(X12:X19)</f>
        <v>0</v>
      </c>
      <c r="Y20" s="288"/>
      <c r="Z20" s="288">
        <f>SUM(Z12:Z19)</f>
        <v>0</v>
      </c>
      <c r="AA20" s="288">
        <f>SUM(AA12:AA19)</f>
        <v>0</v>
      </c>
      <c r="AB20" s="288"/>
      <c r="AC20" s="288">
        <f>SUM(AC12:AC19)</f>
        <v>0</v>
      </c>
      <c r="AD20" s="288">
        <f>SUM(AD12:AD19)</f>
        <v>0</v>
      </c>
      <c r="AE20" s="288"/>
      <c r="AF20" s="288">
        <f>SUM(AF12:AF19)</f>
        <v>0</v>
      </c>
      <c r="AG20" s="288">
        <f>SUM(AG12:AG19)</f>
        <v>0</v>
      </c>
      <c r="AH20" s="288"/>
      <c r="AI20" s="288">
        <f>SUM(AI12:AI19)</f>
        <v>0</v>
      </c>
      <c r="AJ20" s="288">
        <f>SUM(AJ12:AJ19)</f>
        <v>0</v>
      </c>
      <c r="AK20" s="288"/>
      <c r="AL20" s="288">
        <f>SUM(AL12:AL19)</f>
        <v>0</v>
      </c>
      <c r="AM20" s="288">
        <f>SUM(AM12:AM19)</f>
        <v>0</v>
      </c>
      <c r="AN20" s="288">
        <f>SUM(AN12:AN19)</f>
        <v>0</v>
      </c>
      <c r="AO20" s="288"/>
      <c r="AP20" s="288">
        <f>SUM(AP12:AP19)</f>
        <v>0</v>
      </c>
      <c r="AQ20" s="288">
        <f>SUM(AQ12:AQ19)</f>
        <v>0</v>
      </c>
      <c r="AR20" s="288"/>
      <c r="AS20" s="288">
        <f>SUM(AS12:AS19)</f>
        <v>0</v>
      </c>
      <c r="AT20" s="288">
        <f>SUM(AT12:AT19)</f>
        <v>0</v>
      </c>
      <c r="AU20" s="288"/>
      <c r="AV20" s="288">
        <f>SUM(AV12:AV19)</f>
        <v>0</v>
      </c>
      <c r="AW20" s="288">
        <f>SUM(AW12:AW19)</f>
        <v>0</v>
      </c>
      <c r="AX20" s="288"/>
      <c r="AY20" s="288">
        <f>SUM(AY12:AY19)</f>
        <v>0</v>
      </c>
      <c r="AZ20" s="288">
        <f>SUM(AZ12:AZ19)</f>
        <v>0</v>
      </c>
      <c r="BA20" s="288"/>
      <c r="BB20" s="288">
        <f>SUM(BB12:BB19)</f>
        <v>0</v>
      </c>
      <c r="BC20" s="288">
        <f>SUM(BC12:BC19)</f>
        <v>0</v>
      </c>
      <c r="BD20" s="288"/>
      <c r="BE20" s="288">
        <f>SUM(BE12:BE19)</f>
        <v>0</v>
      </c>
      <c r="BF20" s="288">
        <f>SUM(BF12:BF19)</f>
        <v>0</v>
      </c>
      <c r="BG20" s="288"/>
      <c r="BH20" s="288">
        <f>SUM(BH12:BH19)</f>
        <v>0</v>
      </c>
      <c r="BI20" s="288">
        <f>SUM(BI12:BI19)</f>
        <v>0</v>
      </c>
      <c r="BJ20" s="288"/>
    </row>
    <row r="21" spans="2:62" x14ac:dyDescent="0.2">
      <c r="B21" s="26"/>
      <c r="C21" s="26"/>
      <c r="D21" s="26"/>
    </row>
    <row r="22" spans="2:62" x14ac:dyDescent="0.2">
      <c r="B22" s="367" t="s">
        <v>366</v>
      </c>
      <c r="C22" s="26"/>
      <c r="D22" s="26"/>
    </row>
    <row r="23" spans="2:62" x14ac:dyDescent="0.2">
      <c r="B23" s="26"/>
      <c r="C23" s="26"/>
      <c r="D23" s="26"/>
    </row>
    <row r="24" spans="2:62" x14ac:dyDescent="0.2">
      <c r="B24" s="26"/>
      <c r="C24" s="26"/>
      <c r="D24" s="26"/>
    </row>
    <row r="25" spans="2:62" x14ac:dyDescent="0.2">
      <c r="B25" s="26"/>
      <c r="C25" s="26"/>
      <c r="D25" s="26"/>
    </row>
    <row r="26" spans="2:62" x14ac:dyDescent="0.2">
      <c r="B26" s="26"/>
      <c r="C26" s="26"/>
      <c r="D26" s="26"/>
    </row>
    <row r="27" spans="2:62" x14ac:dyDescent="0.2">
      <c r="B27" s="26"/>
      <c r="C27" s="26"/>
      <c r="D27" s="26"/>
    </row>
    <row r="28" spans="2:62" x14ac:dyDescent="0.2">
      <c r="B28" s="26"/>
      <c r="C28" s="26"/>
      <c r="D28" s="26"/>
    </row>
    <row r="29" spans="2:62" x14ac:dyDescent="0.2">
      <c r="B29" s="26"/>
      <c r="C29" s="26"/>
      <c r="D29" s="26"/>
    </row>
    <row r="30" spans="2:62" x14ac:dyDescent="0.2">
      <c r="B30" s="26"/>
      <c r="C30" s="26"/>
      <c r="D30" s="26"/>
    </row>
    <row r="31" spans="2:62" x14ac:dyDescent="0.2">
      <c r="B31" s="26"/>
      <c r="C31" s="26"/>
      <c r="D31" s="26"/>
    </row>
    <row r="32" spans="2:62" ht="15" x14ac:dyDescent="0.2">
      <c r="B32" s="27"/>
      <c r="C32" s="26"/>
      <c r="D32" s="26"/>
    </row>
    <row r="33" spans="2:5" ht="15" x14ac:dyDescent="0.2">
      <c r="B33" s="27"/>
      <c r="C33" s="27"/>
      <c r="D33" s="27"/>
      <c r="E33" s="278"/>
    </row>
    <row r="34" spans="2:5" ht="15" x14ac:dyDescent="0.2">
      <c r="B34" s="27"/>
      <c r="C34" s="27"/>
      <c r="D34" s="27"/>
      <c r="E34" s="278"/>
    </row>
    <row r="35" spans="2:5" ht="15" x14ac:dyDescent="0.2">
      <c r="B35" s="27"/>
      <c r="C35" s="27"/>
      <c r="D35" s="27"/>
      <c r="E35" s="278"/>
    </row>
    <row r="36" spans="2:5" ht="15" x14ac:dyDescent="0.2">
      <c r="B36" s="27"/>
      <c r="C36" s="27"/>
      <c r="D36" s="27"/>
      <c r="E36" s="278"/>
    </row>
    <row r="37" spans="2:5" ht="15" x14ac:dyDescent="0.2">
      <c r="B37" s="27"/>
      <c r="C37" s="27"/>
      <c r="D37" s="27"/>
      <c r="E37" s="278"/>
    </row>
    <row r="38" spans="2:5" ht="15" x14ac:dyDescent="0.2">
      <c r="B38" s="27"/>
      <c r="C38" s="27"/>
      <c r="D38" s="27"/>
      <c r="E38" s="278"/>
    </row>
    <row r="39" spans="2:5" ht="15" x14ac:dyDescent="0.2">
      <c r="B39" s="27"/>
      <c r="C39" s="27"/>
      <c r="D39" s="27"/>
      <c r="E39" s="278"/>
    </row>
    <row r="40" spans="2:5" ht="15" x14ac:dyDescent="0.2">
      <c r="B40" s="27"/>
      <c r="C40" s="27"/>
      <c r="D40" s="27"/>
      <c r="E40" s="278"/>
    </row>
    <row r="41" spans="2:5" ht="15" x14ac:dyDescent="0.2">
      <c r="B41" s="27"/>
      <c r="C41" s="27"/>
      <c r="D41" s="27"/>
      <c r="E41" s="278"/>
    </row>
    <row r="42" spans="2:5" ht="15" x14ac:dyDescent="0.2">
      <c r="B42" s="27"/>
      <c r="C42" s="27"/>
      <c r="D42" s="27"/>
      <c r="E42" s="278"/>
    </row>
    <row r="43" spans="2:5" ht="15" x14ac:dyDescent="0.2">
      <c r="B43" s="27"/>
      <c r="C43" s="27"/>
      <c r="D43" s="27"/>
      <c r="E43" s="278"/>
    </row>
    <row r="44" spans="2:5" ht="15" x14ac:dyDescent="0.2">
      <c r="B44" s="27"/>
      <c r="C44" s="27"/>
      <c r="D44" s="27"/>
      <c r="E44" s="278"/>
    </row>
    <row r="45" spans="2:5" ht="15" x14ac:dyDescent="0.2">
      <c r="B45" s="27"/>
      <c r="C45" s="27"/>
      <c r="D45" s="27"/>
      <c r="E45" s="278"/>
    </row>
    <row r="46" spans="2:5" ht="15" x14ac:dyDescent="0.2">
      <c r="B46" s="27"/>
      <c r="C46" s="27"/>
      <c r="D46" s="27"/>
      <c r="E46" s="278"/>
    </row>
    <row r="47" spans="2:5" ht="15" x14ac:dyDescent="0.2">
      <c r="B47" s="27"/>
      <c r="C47" s="27"/>
      <c r="D47" s="27"/>
      <c r="E47" s="278"/>
    </row>
    <row r="48" spans="2:5" ht="15" x14ac:dyDescent="0.2">
      <c r="B48" s="27"/>
      <c r="C48" s="27"/>
      <c r="D48" s="27"/>
      <c r="E48" s="278"/>
    </row>
    <row r="49" spans="2:5" ht="15" x14ac:dyDescent="0.2">
      <c r="B49" s="27"/>
      <c r="C49" s="27"/>
      <c r="D49" s="27"/>
      <c r="E49" s="278"/>
    </row>
    <row r="50" spans="2:5" ht="15" x14ac:dyDescent="0.2">
      <c r="B50" s="27"/>
      <c r="C50" s="27"/>
      <c r="D50" s="27"/>
      <c r="E50" s="278"/>
    </row>
    <row r="51" spans="2:5" ht="15" x14ac:dyDescent="0.2">
      <c r="B51" s="27"/>
      <c r="C51" s="27"/>
      <c r="D51" s="27"/>
      <c r="E51" s="278"/>
    </row>
    <row r="52" spans="2:5" ht="15" x14ac:dyDescent="0.2">
      <c r="B52" s="27"/>
      <c r="C52" s="27"/>
      <c r="D52" s="27"/>
      <c r="E52" s="278"/>
    </row>
    <row r="53" spans="2:5" ht="15" x14ac:dyDescent="0.2">
      <c r="B53" s="27"/>
      <c r="C53" s="27"/>
      <c r="D53" s="27"/>
      <c r="E53" s="278"/>
    </row>
    <row r="54" spans="2:5" ht="15" x14ac:dyDescent="0.2">
      <c r="B54" s="27"/>
      <c r="C54" s="27"/>
      <c r="D54" s="27"/>
      <c r="E54" s="278"/>
    </row>
    <row r="55" spans="2:5" ht="15" x14ac:dyDescent="0.2">
      <c r="B55" s="27"/>
      <c r="C55" s="27"/>
      <c r="D55" s="27"/>
      <c r="E55" s="278"/>
    </row>
    <row r="56" spans="2:5" ht="15" x14ac:dyDescent="0.2">
      <c r="B56" s="27"/>
      <c r="C56" s="27"/>
      <c r="D56" s="27"/>
      <c r="E56" s="278"/>
    </row>
    <row r="57" spans="2:5" ht="15" x14ac:dyDescent="0.2">
      <c r="B57" s="27"/>
      <c r="C57" s="27"/>
      <c r="D57" s="27"/>
      <c r="E57" s="278"/>
    </row>
    <row r="58" spans="2:5" ht="15" x14ac:dyDescent="0.2">
      <c r="B58" s="27"/>
      <c r="C58" s="27"/>
      <c r="D58" s="27"/>
      <c r="E58" s="278"/>
    </row>
    <row r="59" spans="2:5" ht="15" x14ac:dyDescent="0.2">
      <c r="B59" s="27"/>
      <c r="C59" s="27"/>
      <c r="D59" s="27"/>
      <c r="E59" s="278"/>
    </row>
    <row r="60" spans="2:5" ht="15" x14ac:dyDescent="0.2">
      <c r="B60" s="27"/>
      <c r="C60" s="27"/>
      <c r="D60" s="27"/>
      <c r="E60" s="278"/>
    </row>
    <row r="61" spans="2:5" ht="15" x14ac:dyDescent="0.2">
      <c r="B61" s="27"/>
      <c r="C61" s="27"/>
      <c r="D61" s="27"/>
      <c r="E61" s="278"/>
    </row>
    <row r="62" spans="2:5" ht="15" x14ac:dyDescent="0.2">
      <c r="B62" s="27"/>
      <c r="C62" s="27"/>
      <c r="D62" s="27"/>
      <c r="E62" s="278"/>
    </row>
    <row r="63" spans="2:5" ht="15" x14ac:dyDescent="0.2">
      <c r="B63" s="27"/>
      <c r="C63" s="27"/>
      <c r="D63" s="27"/>
      <c r="E63" s="278"/>
    </row>
    <row r="64" spans="2:5" ht="15" x14ac:dyDescent="0.2">
      <c r="B64" s="27"/>
      <c r="C64" s="27"/>
      <c r="D64" s="27"/>
      <c r="E64" s="278"/>
    </row>
    <row r="65" spans="2:5" ht="15" x14ac:dyDescent="0.2">
      <c r="B65" s="27"/>
      <c r="C65" s="27"/>
      <c r="D65" s="27"/>
      <c r="E65" s="278"/>
    </row>
    <row r="66" spans="2:5" ht="15" x14ac:dyDescent="0.2">
      <c r="B66" s="27"/>
      <c r="C66" s="27"/>
      <c r="D66" s="27"/>
      <c r="E66" s="278"/>
    </row>
    <row r="67" spans="2:5" ht="15" x14ac:dyDescent="0.2">
      <c r="B67" s="27"/>
      <c r="C67" s="27"/>
      <c r="D67" s="27"/>
      <c r="E67" s="278"/>
    </row>
    <row r="68" spans="2:5" ht="15" x14ac:dyDescent="0.2">
      <c r="B68" s="27"/>
      <c r="C68" s="27"/>
      <c r="D68" s="27"/>
      <c r="E68" s="278"/>
    </row>
    <row r="69" spans="2:5" ht="15" x14ac:dyDescent="0.2">
      <c r="B69" s="27"/>
      <c r="C69" s="27"/>
      <c r="D69" s="27"/>
      <c r="E69" s="278"/>
    </row>
    <row r="70" spans="2:5" ht="15" x14ac:dyDescent="0.2">
      <c r="B70" s="27"/>
      <c r="C70" s="27"/>
      <c r="D70" s="27"/>
      <c r="E70" s="278"/>
    </row>
    <row r="71" spans="2:5" ht="15" x14ac:dyDescent="0.2">
      <c r="B71" s="27"/>
      <c r="C71" s="27"/>
      <c r="D71" s="27"/>
      <c r="E71" s="278"/>
    </row>
    <row r="72" spans="2:5" ht="15" x14ac:dyDescent="0.2">
      <c r="B72" s="27"/>
      <c r="C72" s="27"/>
      <c r="D72" s="27"/>
      <c r="E72" s="278"/>
    </row>
    <row r="73" spans="2:5" ht="15" x14ac:dyDescent="0.2">
      <c r="B73" s="27"/>
      <c r="C73" s="27"/>
      <c r="D73" s="27"/>
      <c r="E73" s="278"/>
    </row>
    <row r="74" spans="2:5" ht="15" x14ac:dyDescent="0.2">
      <c r="B74" s="27"/>
      <c r="C74" s="27"/>
      <c r="D74" s="27"/>
      <c r="E74" s="278"/>
    </row>
    <row r="75" spans="2:5" ht="15" x14ac:dyDescent="0.2">
      <c r="B75" s="27"/>
      <c r="C75" s="27"/>
      <c r="D75" s="27"/>
      <c r="E75" s="278"/>
    </row>
    <row r="76" spans="2:5" ht="15" x14ac:dyDescent="0.2">
      <c r="B76" s="27"/>
      <c r="C76" s="27"/>
      <c r="D76" s="27"/>
      <c r="E76" s="278"/>
    </row>
    <row r="77" spans="2:5" ht="15" x14ac:dyDescent="0.2">
      <c r="B77" s="27"/>
      <c r="C77" s="27"/>
      <c r="D77" s="27"/>
      <c r="E77" s="278"/>
    </row>
    <row r="78" spans="2:5" ht="15" x14ac:dyDescent="0.2">
      <c r="B78" s="27"/>
      <c r="C78" s="27"/>
      <c r="D78" s="27"/>
      <c r="E78" s="278"/>
    </row>
    <row r="79" spans="2:5" ht="15" x14ac:dyDescent="0.2">
      <c r="B79" s="27"/>
      <c r="C79" s="27"/>
      <c r="D79" s="27"/>
      <c r="E79" s="278"/>
    </row>
    <row r="80" spans="2:5" ht="15" x14ac:dyDescent="0.2">
      <c r="B80" s="27"/>
      <c r="C80" s="27"/>
      <c r="D80" s="27"/>
      <c r="E80" s="278"/>
    </row>
    <row r="81" spans="2:5" ht="15" x14ac:dyDescent="0.2">
      <c r="B81" s="27"/>
      <c r="C81" s="27"/>
      <c r="D81" s="27"/>
      <c r="E81" s="278"/>
    </row>
    <row r="82" spans="2:5" ht="15" x14ac:dyDescent="0.2">
      <c r="B82" s="27"/>
      <c r="C82" s="27"/>
      <c r="D82" s="27"/>
      <c r="E82" s="278"/>
    </row>
    <row r="83" spans="2:5" ht="15" x14ac:dyDescent="0.2">
      <c r="B83" s="27"/>
      <c r="C83" s="27"/>
      <c r="D83" s="27"/>
      <c r="E83" s="278"/>
    </row>
    <row r="84" spans="2:5" ht="15" x14ac:dyDescent="0.2">
      <c r="B84" s="27"/>
      <c r="C84" s="27"/>
      <c r="D84" s="27"/>
      <c r="E84" s="278"/>
    </row>
    <row r="85" spans="2:5" ht="15" x14ac:dyDescent="0.2">
      <c r="B85" s="27"/>
      <c r="C85" s="27"/>
      <c r="D85" s="27"/>
      <c r="E85" s="278"/>
    </row>
    <row r="86" spans="2:5" ht="15" x14ac:dyDescent="0.2">
      <c r="B86" s="27"/>
      <c r="C86" s="27"/>
      <c r="D86" s="27"/>
      <c r="E86" s="278"/>
    </row>
    <row r="87" spans="2:5" ht="15" x14ac:dyDescent="0.2">
      <c r="B87" s="27"/>
      <c r="C87" s="27"/>
      <c r="D87" s="27"/>
      <c r="E87" s="278"/>
    </row>
    <row r="88" spans="2:5" ht="15" x14ac:dyDescent="0.2">
      <c r="B88" s="27"/>
      <c r="C88" s="27"/>
      <c r="D88" s="27"/>
      <c r="E88" s="278"/>
    </row>
    <row r="89" spans="2:5" ht="15" x14ac:dyDescent="0.2">
      <c r="B89" s="27"/>
      <c r="C89" s="27"/>
      <c r="D89" s="27"/>
      <c r="E89" s="278"/>
    </row>
    <row r="90" spans="2:5" ht="15" x14ac:dyDescent="0.2">
      <c r="B90" s="27"/>
      <c r="C90" s="27"/>
      <c r="D90" s="27"/>
      <c r="E90" s="278"/>
    </row>
    <row r="91" spans="2:5" ht="15" x14ac:dyDescent="0.2">
      <c r="B91" s="27"/>
      <c r="C91" s="27"/>
      <c r="D91" s="27"/>
      <c r="E91" s="278"/>
    </row>
    <row r="92" spans="2:5" ht="15" x14ac:dyDescent="0.2">
      <c r="B92" s="27"/>
      <c r="C92" s="27"/>
      <c r="D92" s="27"/>
      <c r="E92" s="278"/>
    </row>
    <row r="93" spans="2:5" ht="15" x14ac:dyDescent="0.2">
      <c r="B93" s="27"/>
      <c r="C93" s="27"/>
      <c r="D93" s="27"/>
      <c r="E93" s="278"/>
    </row>
    <row r="94" spans="2:5" ht="15" x14ac:dyDescent="0.2">
      <c r="B94" s="27"/>
      <c r="C94" s="27"/>
      <c r="D94" s="27"/>
      <c r="E94" s="278"/>
    </row>
    <row r="95" spans="2:5" ht="15" x14ac:dyDescent="0.2">
      <c r="B95" s="27"/>
      <c r="C95" s="27"/>
      <c r="D95" s="27"/>
      <c r="E95" s="278"/>
    </row>
    <row r="96" spans="2:5" ht="15" x14ac:dyDescent="0.2">
      <c r="B96" s="27"/>
      <c r="C96" s="27"/>
      <c r="D96" s="27"/>
      <c r="E96" s="278"/>
    </row>
    <row r="97" spans="2:5" ht="15" x14ac:dyDescent="0.2">
      <c r="B97" s="27"/>
      <c r="C97" s="27"/>
      <c r="D97" s="27"/>
      <c r="E97" s="278"/>
    </row>
    <row r="98" spans="2:5" ht="15" x14ac:dyDescent="0.2">
      <c r="B98" s="27"/>
      <c r="C98" s="27"/>
      <c r="D98" s="27"/>
      <c r="E98" s="278"/>
    </row>
    <row r="99" spans="2:5" ht="15" x14ac:dyDescent="0.2">
      <c r="B99" s="27"/>
      <c r="C99" s="27"/>
      <c r="D99" s="27"/>
      <c r="E99" s="278"/>
    </row>
    <row r="100" spans="2:5" ht="15" x14ac:dyDescent="0.2">
      <c r="B100" s="27"/>
      <c r="C100" s="27"/>
      <c r="D100" s="27"/>
      <c r="E100" s="278"/>
    </row>
    <row r="101" spans="2:5" ht="15" x14ac:dyDescent="0.2">
      <c r="B101" s="27"/>
      <c r="C101" s="27"/>
      <c r="D101" s="27"/>
      <c r="E101" s="278"/>
    </row>
    <row r="102" spans="2:5" ht="15" x14ac:dyDescent="0.2">
      <c r="B102" s="27"/>
      <c r="C102" s="27"/>
      <c r="D102" s="27"/>
      <c r="E102" s="278"/>
    </row>
    <row r="103" spans="2:5" ht="15" x14ac:dyDescent="0.2">
      <c r="B103" s="27"/>
      <c r="C103" s="27"/>
      <c r="D103" s="27"/>
      <c r="E103" s="278"/>
    </row>
    <row r="104" spans="2:5" ht="15" x14ac:dyDescent="0.2">
      <c r="B104" s="27"/>
      <c r="C104" s="27"/>
      <c r="D104" s="27"/>
      <c r="E104" s="278"/>
    </row>
    <row r="105" spans="2:5" ht="15" x14ac:dyDescent="0.2">
      <c r="B105" s="27"/>
      <c r="C105" s="27"/>
      <c r="D105" s="27"/>
      <c r="E105" s="278"/>
    </row>
    <row r="106" spans="2:5" ht="15" x14ac:dyDescent="0.2">
      <c r="B106" s="27"/>
      <c r="C106" s="27"/>
      <c r="D106" s="27"/>
      <c r="E106" s="278"/>
    </row>
    <row r="107" spans="2:5" ht="15" x14ac:dyDescent="0.2">
      <c r="B107" s="27"/>
      <c r="C107" s="27"/>
      <c r="D107" s="27"/>
      <c r="E107" s="278"/>
    </row>
    <row r="108" spans="2:5" ht="15" x14ac:dyDescent="0.2">
      <c r="B108" s="27"/>
      <c r="C108" s="27"/>
      <c r="D108" s="27"/>
      <c r="E108" s="278"/>
    </row>
    <row r="109" spans="2:5" ht="15" x14ac:dyDescent="0.2">
      <c r="B109" s="27"/>
      <c r="C109" s="27"/>
      <c r="D109" s="27"/>
      <c r="E109" s="278"/>
    </row>
    <row r="110" spans="2:5" ht="15" x14ac:dyDescent="0.2">
      <c r="B110" s="27"/>
      <c r="C110" s="27"/>
      <c r="D110" s="27"/>
      <c r="E110" s="278"/>
    </row>
    <row r="111" spans="2:5" ht="15" x14ac:dyDescent="0.2">
      <c r="C111" s="27"/>
      <c r="D111" s="27"/>
      <c r="E111" s="278"/>
    </row>
  </sheetData>
  <mergeCells count="35">
    <mergeCell ref="AL7:BJ7"/>
    <mergeCell ref="AM8:AR8"/>
    <mergeCell ref="AV9:AX9"/>
    <mergeCell ref="BB9:BD9"/>
    <mergeCell ref="P9:R9"/>
    <mergeCell ref="T9:V9"/>
    <mergeCell ref="W9:Y9"/>
    <mergeCell ref="AS9:AU9"/>
    <mergeCell ref="AY9:BA9"/>
    <mergeCell ref="BE9:BG9"/>
    <mergeCell ref="BH9:BJ9"/>
    <mergeCell ref="BE8:BJ8"/>
    <mergeCell ref="AY8:BD8"/>
    <mergeCell ref="AS8:AX8"/>
    <mergeCell ref="F11:K11"/>
    <mergeCell ref="AM9:AO9"/>
    <mergeCell ref="Z9:AB9"/>
    <mergeCell ref="AC9:AE9"/>
    <mergeCell ref="AP9:AR9"/>
    <mergeCell ref="AF9:AH9"/>
    <mergeCell ref="B1:D1"/>
    <mergeCell ref="B5:D5"/>
    <mergeCell ref="S7:AK7"/>
    <mergeCell ref="B7:B10"/>
    <mergeCell ref="C7:C10"/>
    <mergeCell ref="E7:E10"/>
    <mergeCell ref="AF8:AK8"/>
    <mergeCell ref="I9:K9"/>
    <mergeCell ref="Z8:AE8"/>
    <mergeCell ref="T8:Y8"/>
    <mergeCell ref="AI9:AK9"/>
    <mergeCell ref="F9:H9"/>
    <mergeCell ref="M9:O9"/>
    <mergeCell ref="F7:K8"/>
    <mergeCell ref="L7:R8"/>
  </mergeCells>
  <pageMargins left="0.23622047244094491" right="0.23622047244094491" top="0.74803149606299213" bottom="0.74803149606299213" header="0.31496062992125984" footer="0.31496062992125984"/>
  <pageSetup paperSize="9" scale="24" orientation="landscape" r:id="rId1"/>
  <headerFooter alignWithMargins="0">
    <oddFooter>&amp;A&amp;RPage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9999"/>
    <pageSetUpPr fitToPage="1"/>
  </sheetPr>
  <dimension ref="B1:I13"/>
  <sheetViews>
    <sheetView workbookViewId="0">
      <selection activeCell="B1" sqref="B1:E13"/>
    </sheetView>
  </sheetViews>
  <sheetFormatPr defaultColWidth="9" defaultRowHeight="12.75" x14ac:dyDescent="0.2"/>
  <cols>
    <col min="1" max="1" width="11.875" style="19" customWidth="1"/>
    <col min="2" max="2" width="34.25" style="19" customWidth="1"/>
    <col min="3" max="3" width="16.375" style="19" customWidth="1"/>
    <col min="4" max="4" width="50.25" style="19" customWidth="1"/>
    <col min="5" max="5" width="20" style="19" customWidth="1"/>
    <col min="6" max="6" width="5.625" style="19" customWidth="1"/>
    <col min="7" max="9" width="19.75" style="19" customWidth="1"/>
    <col min="10" max="10" width="18.25" style="19" customWidth="1"/>
    <col min="11" max="16384" width="9" style="19"/>
  </cols>
  <sheetData>
    <row r="1" spans="2:9" ht="20.25" x14ac:dyDescent="0.3">
      <c r="B1" s="20" t="s">
        <v>255</v>
      </c>
      <c r="C1" s="18"/>
      <c r="D1" s="18"/>
      <c r="E1" s="18"/>
      <c r="F1" s="18"/>
      <c r="G1" s="18"/>
      <c r="H1" s="18"/>
      <c r="I1" s="18"/>
    </row>
    <row r="2" spans="2:9" ht="15" x14ac:dyDescent="0.25">
      <c r="B2" s="46">
        <f>Tradingname</f>
        <v>0</v>
      </c>
      <c r="C2" s="47"/>
    </row>
    <row r="3" spans="2:9" ht="18" customHeight="1" x14ac:dyDescent="0.45">
      <c r="B3" s="48" t="s">
        <v>157</v>
      </c>
      <c r="C3" s="49">
        <f>Yearending</f>
        <v>44377</v>
      </c>
      <c r="D3" s="42"/>
      <c r="E3" s="42"/>
    </row>
    <row r="4" spans="2:9" ht="20.25" x14ac:dyDescent="0.3">
      <c r="B4" s="17"/>
    </row>
    <row r="5" spans="2:9" ht="15.75" x14ac:dyDescent="0.25">
      <c r="B5" s="28" t="s">
        <v>256</v>
      </c>
    </row>
    <row r="6" spans="2:9" x14ac:dyDescent="0.2">
      <c r="B6" s="21"/>
      <c r="C6" s="24"/>
      <c r="D6" s="24"/>
      <c r="E6" s="24"/>
      <c r="G6" s="29"/>
      <c r="H6" s="26"/>
      <c r="I6" s="26"/>
    </row>
    <row r="7" spans="2:9" ht="57" customHeight="1" x14ac:dyDescent="0.2">
      <c r="B7" s="497" t="s">
        <v>124</v>
      </c>
      <c r="C7" s="498"/>
      <c r="D7" s="498"/>
      <c r="E7" s="499"/>
    </row>
    <row r="8" spans="2:9" ht="13.5" customHeight="1" x14ac:dyDescent="0.2">
      <c r="B8" s="496"/>
      <c r="C8" s="496"/>
      <c r="D8" s="496"/>
      <c r="E8" s="496"/>
    </row>
    <row r="9" spans="2:9" ht="13.5" customHeight="1" x14ac:dyDescent="0.2">
      <c r="B9" s="496"/>
      <c r="C9" s="496"/>
      <c r="D9" s="496"/>
      <c r="E9" s="496"/>
    </row>
    <row r="10" spans="2:9" ht="13.5" customHeight="1" x14ac:dyDescent="0.2">
      <c r="B10" s="496"/>
      <c r="C10" s="496"/>
      <c r="D10" s="496"/>
      <c r="E10" s="496"/>
    </row>
    <row r="11" spans="2:9" ht="13.5" customHeight="1" x14ac:dyDescent="0.2">
      <c r="B11" s="496"/>
      <c r="C11" s="496"/>
      <c r="D11" s="496"/>
      <c r="E11" s="496"/>
    </row>
    <row r="12" spans="2:9" ht="13.5" customHeight="1" x14ac:dyDescent="0.2">
      <c r="B12" s="496"/>
      <c r="C12" s="496"/>
      <c r="D12" s="496"/>
      <c r="E12" s="496"/>
    </row>
    <row r="13" spans="2:9" ht="13.5" customHeight="1" x14ac:dyDescent="0.2">
      <c r="B13" s="496"/>
      <c r="C13" s="496"/>
      <c r="D13" s="496"/>
      <c r="E13" s="496"/>
    </row>
  </sheetData>
  <mergeCells count="7">
    <mergeCell ref="B13:E13"/>
    <mergeCell ref="B7:E7"/>
    <mergeCell ref="B8:E8"/>
    <mergeCell ref="B9:E9"/>
    <mergeCell ref="B10:E10"/>
    <mergeCell ref="B11:E11"/>
    <mergeCell ref="B12:E12"/>
  </mergeCells>
  <pageMargins left="0.23622047244094491" right="0.23622047244094491" top="0.74803149606299213" bottom="0.74803149606299213" header="0.31496062992125984" footer="0.31496062992125984"/>
  <pageSetup paperSize="9" orientation="landscape" r:id="rId1"/>
  <headerFooter alignWithMargins="0">
    <oddFooter>&amp;A&amp;RPage &amp;P</oddFooter>
  </headerFooter>
  <colBreaks count="1" manualBreakCount="1">
    <brk id="6" max="22"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9999"/>
    <pageSetUpPr fitToPage="1"/>
  </sheetPr>
  <dimension ref="B1:I3"/>
  <sheetViews>
    <sheetView workbookViewId="0">
      <selection activeCell="J29" sqref="J29"/>
    </sheetView>
  </sheetViews>
  <sheetFormatPr defaultColWidth="9" defaultRowHeight="12.75" x14ac:dyDescent="0.2"/>
  <cols>
    <col min="1" max="1" width="11.875" style="248" customWidth="1"/>
    <col min="2" max="2" width="22.375" style="243" customWidth="1"/>
    <col min="3" max="3" width="15.75" style="243" customWidth="1"/>
    <col min="4" max="4" width="12.75" style="243" customWidth="1"/>
    <col min="5" max="5" width="20" style="248" customWidth="1"/>
    <col min="6" max="6" width="5.625" style="248" customWidth="1"/>
    <col min="7" max="9" width="19.75" style="248" customWidth="1"/>
    <col min="10" max="10" width="18.25" style="248" customWidth="1"/>
    <col min="11" max="16384" width="9" style="248"/>
  </cols>
  <sheetData>
    <row r="1" spans="2:9" s="19" customFormat="1" ht="20.25" x14ac:dyDescent="0.3">
      <c r="B1" s="237" t="s">
        <v>312</v>
      </c>
      <c r="C1" s="238"/>
      <c r="D1" s="238"/>
      <c r="E1" s="18"/>
      <c r="F1" s="18"/>
      <c r="G1" s="18"/>
      <c r="H1" s="18"/>
      <c r="I1" s="18"/>
    </row>
    <row r="2" spans="2:9" s="19" customFormat="1" ht="15" x14ac:dyDescent="0.25">
      <c r="B2" s="239">
        <f>Tradingname</f>
        <v>0</v>
      </c>
      <c r="C2" s="240"/>
      <c r="D2" s="146"/>
    </row>
    <row r="3" spans="2:9" s="19" customFormat="1" ht="18" customHeight="1" x14ac:dyDescent="0.45">
      <c r="B3" s="241" t="s">
        <v>157</v>
      </c>
      <c r="C3" s="242">
        <f>Yearending</f>
        <v>44377</v>
      </c>
      <c r="D3" s="42"/>
      <c r="E3" s="42"/>
    </row>
  </sheetData>
  <pageMargins left="0.23622047244094491" right="0.23622047244094491" top="0.74803149606299213" bottom="0.74803149606299213" header="0.31496062992125984" footer="0.31496062992125984"/>
  <pageSetup paperSize="9" orientation="landscape" r:id="rId1"/>
  <headerFooter alignWithMargins="0">
    <oddFooter>&amp;A&amp;RPage &amp;P</oddFooter>
  </headerFooter>
  <colBreaks count="1" manualBreakCount="1">
    <brk id="6" max="22"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D4"/>
  <sheetViews>
    <sheetView workbookViewId="0">
      <selection activeCell="A3" sqref="A3"/>
    </sheetView>
  </sheetViews>
  <sheetFormatPr defaultColWidth="9" defaultRowHeight="12.75" x14ac:dyDescent="0.2"/>
  <cols>
    <col min="1" max="1" width="11.625" style="248" customWidth="1"/>
    <col min="2" max="2" width="22.375" style="248" customWidth="1"/>
    <col min="3" max="3" width="15.75" style="248" customWidth="1"/>
    <col min="4" max="4" width="84.25" style="248" customWidth="1"/>
    <col min="5" max="16384" width="9" style="248"/>
  </cols>
  <sheetData>
    <row r="1" spans="2:4" s="19" customFormat="1" ht="20.25" x14ac:dyDescent="0.3">
      <c r="B1" s="20" t="s">
        <v>200</v>
      </c>
      <c r="C1" s="18"/>
      <c r="D1" s="18"/>
    </row>
    <row r="2" spans="2:4" s="19" customFormat="1" ht="15" x14ac:dyDescent="0.25">
      <c r="B2" s="46">
        <f>Tradingname</f>
        <v>0</v>
      </c>
      <c r="C2" s="47"/>
    </row>
    <row r="3" spans="2:4" s="19" customFormat="1" ht="15.75" customHeight="1" x14ac:dyDescent="0.45">
      <c r="B3" s="48" t="s">
        <v>157</v>
      </c>
      <c r="C3" s="49">
        <f>Yearending</f>
        <v>44377</v>
      </c>
      <c r="D3" s="42"/>
    </row>
    <row r="4" spans="2:4" ht="20.25" x14ac:dyDescent="0.3">
      <c r="B4" s="247"/>
    </row>
  </sheetData>
  <pageMargins left="0.23622047244094491" right="0.23622047244094491" top="0.74803149606299213" bottom="0.74803149606299213" header="0.31496062992125984" footer="0.31496062992125984"/>
  <pageSetup paperSize="9" orientation="landscape" r:id="rId1"/>
  <headerFooter alignWithMargins="0">
    <oddFooter>&amp;A&amp;RPage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33CCCC"/>
    <pageSetUpPr fitToPage="1"/>
  </sheetPr>
  <dimension ref="A1:U159"/>
  <sheetViews>
    <sheetView showGridLines="0" zoomScaleNormal="100" workbookViewId="0"/>
  </sheetViews>
  <sheetFormatPr defaultRowHeight="14.25" x14ac:dyDescent="0.2"/>
  <cols>
    <col min="1" max="1" width="10.625" customWidth="1"/>
    <col min="2" max="2" width="16.5" style="53" customWidth="1"/>
    <col min="3" max="3" width="27.375" customWidth="1"/>
    <col min="4" max="4" width="37.625" style="53" customWidth="1"/>
    <col min="5" max="5" width="25.375" customWidth="1"/>
    <col min="6" max="6" width="30.625" customWidth="1"/>
    <col min="7" max="7" width="58.875" customWidth="1"/>
    <col min="8" max="11" width="9" style="254" customWidth="1"/>
    <col min="12" max="12" width="13" style="254" customWidth="1"/>
    <col min="13" max="13" width="12.5" style="254" customWidth="1"/>
    <col min="14" max="14" width="11.875" style="254" customWidth="1"/>
    <col min="15" max="19" width="9" style="254" customWidth="1"/>
    <col min="20" max="20" width="75.25" style="254" customWidth="1"/>
    <col min="21" max="21" width="47.5" style="254" customWidth="1"/>
  </cols>
  <sheetData>
    <row r="1" spans="1:21" ht="19.149999999999999" customHeight="1" x14ac:dyDescent="0.2"/>
    <row r="2" spans="1:21" ht="78" customHeight="1" x14ac:dyDescent="0.2">
      <c r="A2" s="250" t="s">
        <v>208</v>
      </c>
      <c r="B2" s="250" t="s">
        <v>257</v>
      </c>
      <c r="C2" s="250" t="s">
        <v>209</v>
      </c>
      <c r="D2" s="250" t="s">
        <v>210</v>
      </c>
      <c r="E2" s="250" t="s">
        <v>213</v>
      </c>
      <c r="F2" s="250" t="s">
        <v>211</v>
      </c>
      <c r="G2" s="250" t="s">
        <v>212</v>
      </c>
      <c r="K2" s="255"/>
      <c r="L2" s="255"/>
      <c r="M2" s="255"/>
      <c r="N2" s="255"/>
      <c r="O2" s="255"/>
      <c r="P2" s="255"/>
      <c r="Q2" s="255"/>
      <c r="R2" s="255"/>
      <c r="S2" s="255"/>
      <c r="T2" s="255"/>
      <c r="U2"/>
    </row>
    <row r="3" spans="1:21" s="232" customFormat="1" ht="28.5" x14ac:dyDescent="0.2">
      <c r="A3" s="322">
        <v>44083</v>
      </c>
      <c r="B3" s="323">
        <v>1</v>
      </c>
      <c r="C3" s="324" t="s">
        <v>266</v>
      </c>
      <c r="D3" s="333" t="s">
        <v>463</v>
      </c>
      <c r="E3" s="325" t="s">
        <v>303</v>
      </c>
      <c r="F3" s="325" t="s">
        <v>277</v>
      </c>
      <c r="G3" s="325" t="s">
        <v>304</v>
      </c>
      <c r="H3" s="256"/>
      <c r="I3" s="256"/>
      <c r="J3" s="256"/>
      <c r="K3" s="257"/>
      <c r="L3" s="256"/>
      <c r="M3" s="256"/>
      <c r="N3" s="256"/>
      <c r="O3" s="256"/>
      <c r="P3" s="256"/>
      <c r="Q3" s="256"/>
      <c r="R3" s="256"/>
      <c r="S3" s="258"/>
      <c r="T3" s="256"/>
    </row>
    <row r="4" spans="1:21" s="232" customFormat="1" x14ac:dyDescent="0.2">
      <c r="A4" s="322">
        <v>44083</v>
      </c>
      <c r="B4" s="323">
        <f>B3+1</f>
        <v>2</v>
      </c>
      <c r="C4" s="324" t="s">
        <v>266</v>
      </c>
      <c r="D4" s="333" t="s">
        <v>463</v>
      </c>
      <c r="E4" s="325" t="s">
        <v>268</v>
      </c>
      <c r="F4" s="324" t="s">
        <v>277</v>
      </c>
      <c r="G4" s="325" t="s">
        <v>269</v>
      </c>
      <c r="H4" s="256"/>
      <c r="I4" s="256"/>
      <c r="J4" s="256"/>
      <c r="K4" s="257"/>
      <c r="L4" s="256"/>
      <c r="M4" s="256"/>
      <c r="N4" s="256"/>
      <c r="O4" s="256"/>
      <c r="P4" s="256"/>
      <c r="Q4" s="256"/>
      <c r="R4" s="256"/>
      <c r="S4" s="259"/>
      <c r="T4" s="256"/>
    </row>
    <row r="5" spans="1:21" s="232" customFormat="1" x14ac:dyDescent="0.2">
      <c r="A5" s="322">
        <v>44083</v>
      </c>
      <c r="B5" s="323">
        <f>B4+1</f>
        <v>3</v>
      </c>
      <c r="C5" s="324" t="s">
        <v>266</v>
      </c>
      <c r="D5" s="333" t="s">
        <v>463</v>
      </c>
      <c r="E5" s="325" t="s">
        <v>306</v>
      </c>
      <c r="F5" s="324" t="s">
        <v>277</v>
      </c>
      <c r="G5" s="325" t="s">
        <v>270</v>
      </c>
      <c r="H5" s="256"/>
      <c r="I5" s="256"/>
      <c r="J5" s="256"/>
      <c r="K5" s="257"/>
      <c r="L5" s="256"/>
      <c r="M5" s="256"/>
      <c r="N5" s="256"/>
      <c r="O5" s="256"/>
      <c r="P5" s="256"/>
      <c r="Q5" s="256"/>
      <c r="R5" s="256"/>
      <c r="S5" s="259"/>
      <c r="T5" s="256"/>
    </row>
    <row r="6" spans="1:21" s="232" customFormat="1" ht="28.5" x14ac:dyDescent="0.2">
      <c r="A6" s="322">
        <v>44083</v>
      </c>
      <c r="B6" s="323">
        <f t="shared" ref="B6:B83" si="0">B5+1</f>
        <v>4</v>
      </c>
      <c r="C6" s="324" t="s">
        <v>266</v>
      </c>
      <c r="D6" s="333" t="s">
        <v>463</v>
      </c>
      <c r="E6" s="325" t="s">
        <v>305</v>
      </c>
      <c r="F6" s="324" t="s">
        <v>267</v>
      </c>
      <c r="G6" s="326" t="s">
        <v>338</v>
      </c>
      <c r="H6" s="256"/>
      <c r="I6" s="256"/>
      <c r="J6" s="256"/>
      <c r="K6" s="257"/>
      <c r="L6" s="256"/>
      <c r="M6" s="256"/>
      <c r="N6" s="256"/>
      <c r="O6" s="256"/>
      <c r="P6" s="256"/>
      <c r="Q6" s="256"/>
      <c r="R6" s="256"/>
      <c r="S6" s="259"/>
      <c r="T6" s="256"/>
    </row>
    <row r="7" spans="1:21" s="232" customFormat="1" x14ac:dyDescent="0.2">
      <c r="A7" s="322">
        <v>44083</v>
      </c>
      <c r="B7" s="323">
        <f t="shared" si="0"/>
        <v>5</v>
      </c>
      <c r="C7" s="324" t="s">
        <v>266</v>
      </c>
      <c r="D7" s="333" t="s">
        <v>463</v>
      </c>
      <c r="E7" s="325" t="s">
        <v>307</v>
      </c>
      <c r="F7" s="324" t="s">
        <v>267</v>
      </c>
      <c r="G7" s="325" t="s">
        <v>308</v>
      </c>
      <c r="H7" s="256"/>
      <c r="I7" s="256"/>
      <c r="J7" s="256"/>
      <c r="K7" s="257"/>
      <c r="L7" s="256"/>
      <c r="M7" s="256"/>
      <c r="N7" s="256"/>
      <c r="O7" s="256"/>
      <c r="P7" s="256"/>
      <c r="Q7" s="256"/>
      <c r="R7" s="256"/>
      <c r="S7" s="259"/>
      <c r="T7" s="256"/>
    </row>
    <row r="8" spans="1:21" s="232" customFormat="1" ht="28.5" x14ac:dyDescent="0.2">
      <c r="A8" s="322">
        <v>44083</v>
      </c>
      <c r="B8" s="323">
        <f t="shared" si="0"/>
        <v>6</v>
      </c>
      <c r="C8" s="324" t="s">
        <v>266</v>
      </c>
      <c r="D8" s="333" t="s">
        <v>463</v>
      </c>
      <c r="E8" s="325" t="s">
        <v>309</v>
      </c>
      <c r="F8" s="324" t="s">
        <v>267</v>
      </c>
      <c r="G8" s="326" t="s">
        <v>339</v>
      </c>
      <c r="H8" s="256"/>
      <c r="I8" s="256"/>
      <c r="J8" s="256"/>
      <c r="K8" s="257"/>
      <c r="L8" s="256"/>
      <c r="M8" s="256"/>
      <c r="N8" s="256"/>
      <c r="O8" s="256"/>
      <c r="P8" s="256"/>
      <c r="Q8" s="256"/>
      <c r="R8" s="256"/>
      <c r="S8" s="259"/>
      <c r="T8" s="256"/>
    </row>
    <row r="9" spans="1:21" s="232" customFormat="1" ht="28.5" x14ac:dyDescent="0.2">
      <c r="A9" s="322">
        <v>44083</v>
      </c>
      <c r="B9" s="323">
        <f t="shared" si="0"/>
        <v>7</v>
      </c>
      <c r="C9" s="324" t="s">
        <v>266</v>
      </c>
      <c r="D9" s="333" t="s">
        <v>463</v>
      </c>
      <c r="E9" s="325" t="s">
        <v>310</v>
      </c>
      <c r="F9" s="324" t="s">
        <v>267</v>
      </c>
      <c r="G9" s="325" t="s">
        <v>311</v>
      </c>
      <c r="H9" s="256"/>
      <c r="I9" s="256"/>
      <c r="J9" s="256"/>
      <c r="K9" s="257"/>
      <c r="L9" s="256"/>
      <c r="M9" s="256"/>
      <c r="N9" s="256"/>
      <c r="O9" s="256"/>
      <c r="P9" s="256"/>
      <c r="Q9" s="256"/>
      <c r="R9" s="256"/>
      <c r="S9" s="259"/>
      <c r="T9" s="256"/>
    </row>
    <row r="10" spans="1:21" s="232" customFormat="1" x14ac:dyDescent="0.2">
      <c r="A10" s="322">
        <v>44083</v>
      </c>
      <c r="B10" s="323">
        <f t="shared" si="0"/>
        <v>8</v>
      </c>
      <c r="C10" s="324" t="s">
        <v>258</v>
      </c>
      <c r="D10" s="333" t="s">
        <v>332</v>
      </c>
      <c r="E10" s="324" t="s">
        <v>260</v>
      </c>
      <c r="F10" s="325" t="s">
        <v>261</v>
      </c>
      <c r="G10" s="325" t="s">
        <v>259</v>
      </c>
      <c r="H10" s="256"/>
      <c r="I10" s="256"/>
      <c r="J10" s="256"/>
      <c r="K10" s="257"/>
      <c r="L10" s="256"/>
      <c r="M10" s="256"/>
      <c r="N10" s="256"/>
      <c r="O10" s="256"/>
      <c r="P10" s="256"/>
      <c r="Q10" s="256"/>
      <c r="R10" s="256"/>
      <c r="S10" s="259"/>
      <c r="T10" s="260"/>
    </row>
    <row r="11" spans="1:21" s="232" customFormat="1" x14ac:dyDescent="0.2">
      <c r="A11" s="322">
        <v>44083</v>
      </c>
      <c r="B11" s="323">
        <f t="shared" si="0"/>
        <v>9</v>
      </c>
      <c r="C11" s="324" t="s">
        <v>275</v>
      </c>
      <c r="D11" s="334" t="s">
        <v>464</v>
      </c>
      <c r="E11" s="324" t="s">
        <v>276</v>
      </c>
      <c r="F11" s="324" t="s">
        <v>277</v>
      </c>
      <c r="G11" s="325" t="s">
        <v>278</v>
      </c>
      <c r="H11" s="256"/>
      <c r="I11" s="256"/>
      <c r="J11" s="256"/>
      <c r="K11" s="257"/>
      <c r="L11" s="256"/>
      <c r="M11" s="256"/>
      <c r="N11" s="256"/>
      <c r="O11" s="256"/>
      <c r="P11" s="256"/>
      <c r="Q11" s="256"/>
      <c r="R11" s="256"/>
      <c r="S11" s="259"/>
      <c r="T11" s="256"/>
    </row>
    <row r="12" spans="1:21" s="232" customFormat="1" ht="28.5" x14ac:dyDescent="0.2">
      <c r="A12" s="322">
        <v>44083</v>
      </c>
      <c r="B12" s="323">
        <f t="shared" si="0"/>
        <v>10</v>
      </c>
      <c r="C12" s="324" t="s">
        <v>282</v>
      </c>
      <c r="D12" s="334" t="s">
        <v>465</v>
      </c>
      <c r="E12" s="327" t="s">
        <v>340</v>
      </c>
      <c r="F12" s="324" t="s">
        <v>283</v>
      </c>
      <c r="G12" s="325" t="s">
        <v>284</v>
      </c>
      <c r="H12" s="256"/>
      <c r="I12" s="256"/>
      <c r="J12" s="256"/>
      <c r="K12" s="257"/>
      <c r="L12" s="256"/>
      <c r="M12" s="256"/>
      <c r="N12" s="256"/>
      <c r="O12" s="256"/>
      <c r="P12" s="256"/>
      <c r="Q12" s="256"/>
      <c r="R12" s="256"/>
      <c r="S12" s="259"/>
      <c r="T12" s="256"/>
    </row>
    <row r="13" spans="1:21" s="232" customFormat="1" ht="42.75" x14ac:dyDescent="0.2">
      <c r="A13" s="322">
        <v>44083</v>
      </c>
      <c r="B13" s="323">
        <f t="shared" si="0"/>
        <v>11</v>
      </c>
      <c r="C13" s="324" t="s">
        <v>271</v>
      </c>
      <c r="D13" s="333" t="s">
        <v>272</v>
      </c>
      <c r="E13" s="324" t="s">
        <v>273</v>
      </c>
      <c r="F13" s="324" t="s">
        <v>267</v>
      </c>
      <c r="G13" s="325" t="s">
        <v>274</v>
      </c>
      <c r="H13" s="256"/>
      <c r="I13" s="256"/>
      <c r="J13" s="256"/>
      <c r="K13" s="257"/>
      <c r="L13" s="256"/>
      <c r="M13" s="256"/>
      <c r="N13" s="256"/>
      <c r="O13" s="256"/>
      <c r="P13" s="256"/>
      <c r="Q13" s="256"/>
      <c r="R13" s="256"/>
      <c r="S13" s="259"/>
      <c r="T13" s="256"/>
    </row>
    <row r="14" spans="1:21" s="232" customFormat="1" ht="28.5" x14ac:dyDescent="0.2">
      <c r="A14" s="322">
        <v>44083</v>
      </c>
      <c r="B14" s="323">
        <f t="shared" si="0"/>
        <v>12</v>
      </c>
      <c r="C14" s="324" t="s">
        <v>271</v>
      </c>
      <c r="D14" s="335" t="s">
        <v>272</v>
      </c>
      <c r="E14" s="326" t="s">
        <v>341</v>
      </c>
      <c r="F14" s="328" t="s">
        <v>285</v>
      </c>
      <c r="G14" s="329" t="s">
        <v>286</v>
      </c>
      <c r="H14" s="256"/>
      <c r="I14" s="256"/>
      <c r="J14" s="256"/>
      <c r="K14" s="257"/>
      <c r="L14" s="256"/>
      <c r="M14" s="256"/>
      <c r="N14" s="256"/>
      <c r="O14" s="256"/>
      <c r="P14" s="256"/>
      <c r="Q14" s="256"/>
      <c r="R14" s="256"/>
      <c r="S14" s="259"/>
      <c r="T14" s="256"/>
    </row>
    <row r="15" spans="1:21" s="232" customFormat="1" ht="28.5" x14ac:dyDescent="0.2">
      <c r="A15" s="322">
        <v>44083</v>
      </c>
      <c r="B15" s="323">
        <f t="shared" si="0"/>
        <v>13</v>
      </c>
      <c r="C15" s="324" t="s">
        <v>266</v>
      </c>
      <c r="D15" s="333" t="s">
        <v>463</v>
      </c>
      <c r="E15" s="327" t="s">
        <v>342</v>
      </c>
      <c r="F15" s="328" t="s">
        <v>285</v>
      </c>
      <c r="G15" s="329" t="s">
        <v>286</v>
      </c>
      <c r="H15" s="256"/>
      <c r="I15" s="256"/>
      <c r="J15" s="256"/>
      <c r="K15" s="257"/>
      <c r="L15" s="256"/>
      <c r="M15" s="256"/>
      <c r="N15" s="256"/>
      <c r="O15" s="256"/>
      <c r="P15" s="256"/>
      <c r="Q15" s="256"/>
      <c r="R15" s="256"/>
      <c r="S15" s="259"/>
      <c r="T15" s="260"/>
    </row>
    <row r="16" spans="1:21" s="232" customFormat="1" x14ac:dyDescent="0.2">
      <c r="A16" s="322">
        <v>44083</v>
      </c>
      <c r="B16" s="323">
        <f t="shared" si="0"/>
        <v>14</v>
      </c>
      <c r="C16" s="324" t="s">
        <v>287</v>
      </c>
      <c r="D16" s="335" t="s">
        <v>466</v>
      </c>
      <c r="E16" s="324" t="s">
        <v>288</v>
      </c>
      <c r="F16" s="324" t="s">
        <v>283</v>
      </c>
      <c r="G16" s="325" t="s">
        <v>289</v>
      </c>
      <c r="H16" s="256"/>
      <c r="I16" s="256"/>
      <c r="J16" s="256"/>
      <c r="K16" s="257"/>
      <c r="L16" s="256"/>
      <c r="M16" s="256"/>
      <c r="N16" s="256"/>
      <c r="O16" s="256"/>
      <c r="P16" s="256"/>
      <c r="Q16" s="256"/>
      <c r="R16" s="256"/>
      <c r="S16" s="259"/>
      <c r="T16" s="256"/>
    </row>
    <row r="17" spans="1:20" s="232" customFormat="1" x14ac:dyDescent="0.2">
      <c r="A17" s="322">
        <v>44083</v>
      </c>
      <c r="B17" s="323">
        <f t="shared" si="0"/>
        <v>15</v>
      </c>
      <c r="C17" s="324" t="s">
        <v>287</v>
      </c>
      <c r="D17" s="335" t="s">
        <v>466</v>
      </c>
      <c r="E17" s="324" t="s">
        <v>290</v>
      </c>
      <c r="F17" s="324" t="s">
        <v>285</v>
      </c>
      <c r="G17" s="327" t="s">
        <v>337</v>
      </c>
      <c r="H17" s="256"/>
      <c r="I17" s="256"/>
      <c r="J17" s="256"/>
      <c r="K17" s="257"/>
      <c r="L17" s="256"/>
      <c r="M17" s="256"/>
      <c r="N17" s="256"/>
      <c r="O17" s="256"/>
      <c r="P17" s="256"/>
      <c r="Q17" s="256"/>
      <c r="R17" s="256"/>
      <c r="S17" s="259"/>
      <c r="T17" s="260"/>
    </row>
    <row r="18" spans="1:20" s="232" customFormat="1" x14ac:dyDescent="0.2">
      <c r="A18" s="322">
        <v>44083</v>
      </c>
      <c r="B18" s="323">
        <f t="shared" si="0"/>
        <v>16</v>
      </c>
      <c r="C18" s="324" t="s">
        <v>266</v>
      </c>
      <c r="D18" s="333" t="s">
        <v>463</v>
      </c>
      <c r="E18" s="324" t="s">
        <v>291</v>
      </c>
      <c r="F18" s="324" t="s">
        <v>285</v>
      </c>
      <c r="G18" s="327" t="s">
        <v>337</v>
      </c>
      <c r="H18" s="256"/>
      <c r="I18" s="256"/>
      <c r="J18" s="256"/>
      <c r="K18" s="257"/>
      <c r="L18" s="256"/>
      <c r="M18" s="256"/>
      <c r="N18" s="256"/>
      <c r="O18" s="256"/>
      <c r="P18" s="256"/>
      <c r="Q18" s="256"/>
      <c r="R18" s="256"/>
      <c r="S18" s="259"/>
      <c r="T18" s="256"/>
    </row>
    <row r="19" spans="1:20" s="232" customFormat="1" x14ac:dyDescent="0.2">
      <c r="A19" s="322">
        <v>44083</v>
      </c>
      <c r="B19" s="323">
        <f t="shared" si="0"/>
        <v>17</v>
      </c>
      <c r="C19" s="328" t="s">
        <v>266</v>
      </c>
      <c r="D19" s="335" t="s">
        <v>463</v>
      </c>
      <c r="E19" s="328" t="s">
        <v>292</v>
      </c>
      <c r="F19" s="328" t="s">
        <v>285</v>
      </c>
      <c r="G19" s="326" t="s">
        <v>343</v>
      </c>
      <c r="H19" s="256"/>
      <c r="I19" s="256"/>
      <c r="J19" s="256"/>
      <c r="K19" s="257"/>
      <c r="L19" s="256"/>
      <c r="M19" s="256"/>
      <c r="N19" s="256"/>
      <c r="O19" s="256"/>
      <c r="P19" s="256"/>
      <c r="Q19" s="256"/>
      <c r="R19" s="256"/>
      <c r="S19" s="259"/>
      <c r="T19" s="260"/>
    </row>
    <row r="20" spans="1:20" s="232" customFormat="1" ht="28.5" x14ac:dyDescent="0.2">
      <c r="A20" s="322">
        <v>44083</v>
      </c>
      <c r="B20" s="323">
        <f t="shared" si="0"/>
        <v>18</v>
      </c>
      <c r="C20" s="324" t="s">
        <v>282</v>
      </c>
      <c r="D20" s="334" t="s">
        <v>465</v>
      </c>
      <c r="E20" s="324" t="s">
        <v>293</v>
      </c>
      <c r="F20" s="324" t="s">
        <v>277</v>
      </c>
      <c r="G20" s="325" t="s">
        <v>294</v>
      </c>
      <c r="H20" s="256"/>
      <c r="I20" s="256"/>
      <c r="J20" s="256"/>
      <c r="K20" s="257"/>
      <c r="L20" s="256"/>
      <c r="M20" s="256"/>
      <c r="N20" s="256"/>
      <c r="O20" s="256"/>
      <c r="P20" s="256"/>
      <c r="Q20" s="256"/>
      <c r="R20" s="256"/>
      <c r="S20" s="259"/>
      <c r="T20" s="256"/>
    </row>
    <row r="21" spans="1:20" s="232" customFormat="1" ht="28.5" x14ac:dyDescent="0.2">
      <c r="A21" s="322">
        <v>44083</v>
      </c>
      <c r="B21" s="323">
        <f t="shared" si="0"/>
        <v>19</v>
      </c>
      <c r="C21" s="324" t="s">
        <v>266</v>
      </c>
      <c r="D21" s="333" t="s">
        <v>463</v>
      </c>
      <c r="E21" s="324" t="s">
        <v>295</v>
      </c>
      <c r="F21" s="324" t="s">
        <v>267</v>
      </c>
      <c r="G21" s="325" t="s">
        <v>296</v>
      </c>
      <c r="H21" s="256"/>
      <c r="I21" s="256"/>
      <c r="J21" s="256"/>
      <c r="K21" s="257"/>
      <c r="L21" s="256"/>
      <c r="M21" s="256"/>
      <c r="N21" s="256"/>
      <c r="O21" s="256"/>
      <c r="P21" s="256"/>
      <c r="Q21" s="256"/>
      <c r="R21" s="256"/>
      <c r="S21" s="259"/>
      <c r="T21" s="256"/>
    </row>
    <row r="22" spans="1:20" s="232" customFormat="1" ht="75" customHeight="1" x14ac:dyDescent="0.2">
      <c r="A22" s="322">
        <v>44083</v>
      </c>
      <c r="B22" s="323">
        <f t="shared" si="0"/>
        <v>20</v>
      </c>
      <c r="C22" s="324" t="s">
        <v>266</v>
      </c>
      <c r="D22" s="333" t="s">
        <v>463</v>
      </c>
      <c r="E22" s="325" t="s">
        <v>297</v>
      </c>
      <c r="F22" s="324" t="s">
        <v>283</v>
      </c>
      <c r="G22" s="325" t="s">
        <v>298</v>
      </c>
      <c r="H22" s="256"/>
      <c r="I22" s="256"/>
      <c r="J22" s="256"/>
      <c r="K22" s="257"/>
      <c r="L22" s="256"/>
      <c r="M22" s="256"/>
      <c r="N22" s="256"/>
      <c r="O22" s="256"/>
      <c r="P22" s="256"/>
      <c r="Q22" s="256"/>
      <c r="R22" s="256"/>
      <c r="S22" s="259"/>
      <c r="T22" s="256"/>
    </row>
    <row r="23" spans="1:20" s="232" customFormat="1" ht="28.5" x14ac:dyDescent="0.2">
      <c r="A23" s="322">
        <v>44083</v>
      </c>
      <c r="B23" s="323">
        <f t="shared" si="0"/>
        <v>21</v>
      </c>
      <c r="C23" s="324" t="s">
        <v>299</v>
      </c>
      <c r="D23" s="333" t="s">
        <v>300</v>
      </c>
      <c r="E23" s="324" t="s">
        <v>300</v>
      </c>
      <c r="F23" s="324" t="s">
        <v>301</v>
      </c>
      <c r="G23" s="325" t="s">
        <v>336</v>
      </c>
      <c r="H23" s="256"/>
      <c r="I23" s="256"/>
      <c r="J23" s="256"/>
      <c r="K23" s="257"/>
      <c r="L23" s="256"/>
      <c r="M23" s="256"/>
      <c r="N23" s="256"/>
      <c r="O23" s="256"/>
      <c r="P23" s="256"/>
      <c r="Q23" s="256"/>
      <c r="R23" s="256"/>
      <c r="S23" s="259"/>
      <c r="T23" s="256"/>
    </row>
    <row r="24" spans="1:20" s="232" customFormat="1" ht="28.5" x14ac:dyDescent="0.2">
      <c r="A24" s="322">
        <v>44083</v>
      </c>
      <c r="B24" s="323">
        <f t="shared" si="0"/>
        <v>22</v>
      </c>
      <c r="C24" s="324" t="s">
        <v>258</v>
      </c>
      <c r="D24" s="333" t="s">
        <v>332</v>
      </c>
      <c r="E24" s="327" t="s">
        <v>344</v>
      </c>
      <c r="F24" s="324" t="s">
        <v>277</v>
      </c>
      <c r="G24" s="325" t="s">
        <v>302</v>
      </c>
      <c r="H24" s="256"/>
      <c r="I24" s="256"/>
      <c r="J24" s="256"/>
      <c r="K24" s="257"/>
      <c r="L24" s="256"/>
      <c r="M24" s="256"/>
      <c r="N24" s="256"/>
      <c r="O24" s="256"/>
      <c r="P24" s="256"/>
      <c r="Q24" s="256"/>
      <c r="R24" s="256"/>
      <c r="S24" s="259"/>
      <c r="T24" s="256"/>
    </row>
    <row r="25" spans="1:20" s="232" customFormat="1" x14ac:dyDescent="0.2">
      <c r="A25" s="322">
        <v>44083</v>
      </c>
      <c r="B25" s="323">
        <f t="shared" si="0"/>
        <v>23</v>
      </c>
      <c r="C25" s="324" t="s">
        <v>258</v>
      </c>
      <c r="D25" s="333" t="s">
        <v>332</v>
      </c>
      <c r="E25" s="324" t="s">
        <v>313</v>
      </c>
      <c r="F25" s="324" t="s">
        <v>285</v>
      </c>
      <c r="G25" s="325" t="s">
        <v>314</v>
      </c>
      <c r="H25" s="256"/>
      <c r="I25" s="256"/>
      <c r="J25" s="256"/>
      <c r="K25" s="257"/>
      <c r="L25" s="256"/>
      <c r="M25" s="256"/>
      <c r="N25" s="256"/>
      <c r="O25" s="256"/>
      <c r="P25" s="256"/>
      <c r="Q25" s="256"/>
      <c r="R25" s="256"/>
      <c r="S25" s="259"/>
      <c r="T25" s="256"/>
    </row>
    <row r="26" spans="1:20" s="232" customFormat="1" ht="28.5" x14ac:dyDescent="0.2">
      <c r="A26" s="322">
        <v>44083</v>
      </c>
      <c r="B26" s="323">
        <f t="shared" si="0"/>
        <v>24</v>
      </c>
      <c r="C26" s="324" t="s">
        <v>279</v>
      </c>
      <c r="D26" s="334" t="s">
        <v>467</v>
      </c>
      <c r="E26" s="324" t="s">
        <v>315</v>
      </c>
      <c r="F26" s="324" t="s">
        <v>285</v>
      </c>
      <c r="G26" s="325" t="s">
        <v>314</v>
      </c>
      <c r="H26" s="256"/>
      <c r="I26" s="256"/>
      <c r="J26" s="256"/>
      <c r="K26" s="257"/>
      <c r="L26" s="256"/>
      <c r="M26" s="256"/>
      <c r="N26" s="256"/>
      <c r="O26" s="256"/>
      <c r="P26" s="256"/>
      <c r="Q26" s="256"/>
      <c r="R26" s="256"/>
      <c r="S26" s="259"/>
      <c r="T26" s="256"/>
    </row>
    <row r="27" spans="1:20" s="232" customFormat="1" x14ac:dyDescent="0.2">
      <c r="A27" s="322">
        <v>44118</v>
      </c>
      <c r="B27" s="323">
        <f t="shared" si="0"/>
        <v>25</v>
      </c>
      <c r="C27" s="324" t="s">
        <v>316</v>
      </c>
      <c r="D27" s="333" t="s">
        <v>141</v>
      </c>
      <c r="E27" s="324" t="s">
        <v>318</v>
      </c>
      <c r="F27" s="324" t="s">
        <v>345</v>
      </c>
      <c r="G27" s="325" t="s">
        <v>319</v>
      </c>
      <c r="H27" s="256"/>
      <c r="I27" s="256"/>
      <c r="J27" s="256"/>
      <c r="K27" s="256"/>
      <c r="L27" s="256"/>
      <c r="M27" s="256"/>
      <c r="N27" s="256"/>
      <c r="O27" s="256"/>
      <c r="P27" s="256"/>
      <c r="Q27" s="256"/>
      <c r="R27" s="256"/>
      <c r="S27" s="258"/>
      <c r="T27" s="256"/>
    </row>
    <row r="28" spans="1:20" s="232" customFormat="1" x14ac:dyDescent="0.2">
      <c r="A28" s="322">
        <v>44118</v>
      </c>
      <c r="B28" s="323">
        <f t="shared" si="0"/>
        <v>26</v>
      </c>
      <c r="C28" s="324" t="s">
        <v>271</v>
      </c>
      <c r="D28" s="333" t="s">
        <v>272</v>
      </c>
      <c r="E28" s="324" t="s">
        <v>330</v>
      </c>
      <c r="F28" s="324" t="s">
        <v>345</v>
      </c>
      <c r="G28" s="325" t="s">
        <v>331</v>
      </c>
      <c r="H28" s="256"/>
      <c r="I28" s="256"/>
      <c r="J28" s="256"/>
      <c r="K28" s="256"/>
      <c r="L28" s="256"/>
      <c r="M28" s="256"/>
      <c r="N28" s="256"/>
      <c r="O28" s="256"/>
      <c r="P28" s="256"/>
      <c r="Q28" s="256"/>
      <c r="R28" s="256"/>
      <c r="S28" s="258"/>
      <c r="T28" s="256"/>
    </row>
    <row r="29" spans="1:20" s="235" customFormat="1" x14ac:dyDescent="0.2">
      <c r="A29" s="322">
        <v>44118</v>
      </c>
      <c r="B29" s="323">
        <f t="shared" si="0"/>
        <v>27</v>
      </c>
      <c r="C29" s="324" t="s">
        <v>266</v>
      </c>
      <c r="D29" s="333" t="s">
        <v>324</v>
      </c>
      <c r="E29" s="324" t="s">
        <v>326</v>
      </c>
      <c r="F29" s="324" t="s">
        <v>345</v>
      </c>
      <c r="G29" s="325" t="s">
        <v>327</v>
      </c>
      <c r="H29" s="253"/>
      <c r="I29" s="253"/>
      <c r="J29" s="253"/>
      <c r="K29" s="253"/>
      <c r="L29" s="253"/>
      <c r="M29" s="253"/>
      <c r="N29" s="253"/>
      <c r="O29" s="253"/>
      <c r="P29" s="253"/>
      <c r="Q29" s="253"/>
      <c r="R29" s="253"/>
      <c r="S29" s="253"/>
      <c r="T29" s="253"/>
    </row>
    <row r="30" spans="1:20" s="235" customFormat="1" x14ac:dyDescent="0.2">
      <c r="A30" s="322">
        <v>44118</v>
      </c>
      <c r="B30" s="323">
        <f t="shared" si="0"/>
        <v>28</v>
      </c>
      <c r="C30" s="324" t="s">
        <v>266</v>
      </c>
      <c r="D30" s="333" t="s">
        <v>324</v>
      </c>
      <c r="E30" s="324" t="s">
        <v>323</v>
      </c>
      <c r="F30" s="324" t="s">
        <v>345</v>
      </c>
      <c r="G30" s="325" t="s">
        <v>325</v>
      </c>
      <c r="H30" s="253"/>
      <c r="I30" s="253"/>
      <c r="J30" s="253"/>
      <c r="K30" s="253"/>
      <c r="L30" s="253"/>
      <c r="M30" s="253"/>
      <c r="N30" s="253"/>
      <c r="O30" s="253"/>
      <c r="P30" s="253"/>
      <c r="Q30" s="253"/>
      <c r="R30" s="253"/>
      <c r="S30" s="253"/>
      <c r="T30" s="253"/>
    </row>
    <row r="31" spans="1:20" s="235" customFormat="1" x14ac:dyDescent="0.2">
      <c r="A31" s="322">
        <v>44118</v>
      </c>
      <c r="B31" s="323">
        <f t="shared" si="0"/>
        <v>29</v>
      </c>
      <c r="C31" s="324" t="s">
        <v>258</v>
      </c>
      <c r="D31" s="333" t="s">
        <v>332</v>
      </c>
      <c r="E31" s="324" t="s">
        <v>320</v>
      </c>
      <c r="F31" s="324" t="s">
        <v>345</v>
      </c>
      <c r="G31" s="325" t="s">
        <v>321</v>
      </c>
      <c r="H31" s="253"/>
      <c r="I31" s="253"/>
      <c r="J31" s="253"/>
      <c r="K31" s="253"/>
      <c r="L31" s="253"/>
      <c r="M31" s="253"/>
      <c r="N31" s="253"/>
      <c r="O31" s="253"/>
      <c r="P31" s="253"/>
      <c r="Q31" s="253"/>
      <c r="R31" s="253"/>
      <c r="S31" s="251"/>
      <c r="T31" s="253"/>
    </row>
    <row r="32" spans="1:20" s="249" customFormat="1" ht="28.5" x14ac:dyDescent="0.2">
      <c r="A32" s="322">
        <v>44118</v>
      </c>
      <c r="B32" s="323">
        <f t="shared" si="0"/>
        <v>30</v>
      </c>
      <c r="C32" s="324" t="s">
        <v>253</v>
      </c>
      <c r="D32" s="334" t="s">
        <v>334</v>
      </c>
      <c r="E32" s="324" t="s">
        <v>322</v>
      </c>
      <c r="F32" s="324" t="s">
        <v>345</v>
      </c>
      <c r="G32" s="325" t="s">
        <v>321</v>
      </c>
      <c r="H32" s="252"/>
      <c r="I32" s="252"/>
      <c r="J32" s="252"/>
      <c r="K32" s="252"/>
      <c r="L32" s="252"/>
      <c r="M32" s="252"/>
      <c r="N32" s="252"/>
      <c r="O32" s="252"/>
      <c r="P32" s="252"/>
      <c r="Q32" s="252"/>
      <c r="R32" s="252"/>
      <c r="S32" s="252"/>
      <c r="T32" s="252"/>
    </row>
    <row r="33" spans="1:21" s="309" customFormat="1" x14ac:dyDescent="0.2">
      <c r="A33" s="500">
        <v>44377</v>
      </c>
      <c r="B33" s="321">
        <f t="shared" si="0"/>
        <v>31</v>
      </c>
      <c r="C33" s="330" t="s">
        <v>316</v>
      </c>
      <c r="D33" s="336"/>
      <c r="E33" s="331" t="s">
        <v>370</v>
      </c>
      <c r="F33" s="331" t="s">
        <v>368</v>
      </c>
      <c r="G33" s="332" t="s">
        <v>369</v>
      </c>
      <c r="H33" s="308"/>
      <c r="I33" s="308"/>
      <c r="J33" s="308"/>
      <c r="K33" s="308"/>
      <c r="L33" s="308"/>
      <c r="M33" s="308"/>
      <c r="N33" s="308"/>
      <c r="O33" s="308"/>
      <c r="P33" s="308"/>
      <c r="Q33" s="308"/>
      <c r="R33" s="308"/>
      <c r="S33" s="308"/>
      <c r="T33" s="308"/>
    </row>
    <row r="34" spans="1:21" s="311" customFormat="1" x14ac:dyDescent="0.2">
      <c r="A34" s="500">
        <v>44377</v>
      </c>
      <c r="B34" s="321">
        <f t="shared" si="0"/>
        <v>32</v>
      </c>
      <c r="C34" s="331" t="s">
        <v>316</v>
      </c>
      <c r="D34" s="331"/>
      <c r="E34" s="331" t="s">
        <v>512</v>
      </c>
      <c r="F34" s="331" t="s">
        <v>368</v>
      </c>
      <c r="G34" s="332" t="s">
        <v>371</v>
      </c>
      <c r="H34" s="310"/>
      <c r="I34" s="310"/>
      <c r="J34" s="310"/>
      <c r="K34" s="310"/>
      <c r="L34" s="310"/>
      <c r="M34" s="310"/>
      <c r="N34" s="310"/>
      <c r="O34" s="310"/>
      <c r="P34" s="310"/>
      <c r="Q34" s="310"/>
      <c r="R34" s="310"/>
      <c r="S34" s="310"/>
      <c r="T34" s="310"/>
    </row>
    <row r="35" spans="1:21" s="311" customFormat="1" ht="57" x14ac:dyDescent="0.2">
      <c r="A35" s="500">
        <v>44377</v>
      </c>
      <c r="B35" s="321">
        <f t="shared" si="0"/>
        <v>33</v>
      </c>
      <c r="C35" s="331" t="s">
        <v>316</v>
      </c>
      <c r="D35" s="331"/>
      <c r="E35" s="331" t="s">
        <v>513</v>
      </c>
      <c r="F35" s="331" t="s">
        <v>501</v>
      </c>
      <c r="G35" s="332" t="s">
        <v>528</v>
      </c>
      <c r="H35" s="310"/>
      <c r="I35" s="310"/>
      <c r="J35" s="310"/>
      <c r="K35" s="310"/>
      <c r="L35" s="310"/>
      <c r="M35" s="310"/>
      <c r="N35" s="310"/>
      <c r="O35" s="310"/>
      <c r="P35" s="310"/>
      <c r="Q35" s="310"/>
      <c r="R35" s="310"/>
      <c r="S35" s="310"/>
      <c r="T35" s="310"/>
    </row>
    <row r="36" spans="1:21" s="311" customFormat="1" ht="28.5" x14ac:dyDescent="0.2">
      <c r="A36" s="500">
        <v>44377</v>
      </c>
      <c r="B36" s="321">
        <f t="shared" si="0"/>
        <v>34</v>
      </c>
      <c r="C36" s="331" t="s">
        <v>372</v>
      </c>
      <c r="D36" s="331" t="s">
        <v>16</v>
      </c>
      <c r="E36" s="331"/>
      <c r="F36" s="331" t="s">
        <v>373</v>
      </c>
      <c r="G36" s="332" t="s">
        <v>440</v>
      </c>
      <c r="H36" s="310"/>
      <c r="I36" s="310"/>
      <c r="J36" s="310"/>
      <c r="K36" s="310"/>
      <c r="L36" s="310"/>
      <c r="M36" s="310"/>
      <c r="N36" s="310"/>
      <c r="O36" s="310"/>
      <c r="P36" s="310"/>
      <c r="Q36" s="310"/>
      <c r="R36" s="310"/>
      <c r="S36" s="310"/>
      <c r="T36" s="310"/>
    </row>
    <row r="37" spans="1:21" s="311" customFormat="1" x14ac:dyDescent="0.2">
      <c r="A37" s="500">
        <v>44377</v>
      </c>
      <c r="B37" s="321">
        <f t="shared" si="0"/>
        <v>35</v>
      </c>
      <c r="C37" s="331" t="s">
        <v>374</v>
      </c>
      <c r="D37" s="331" t="s">
        <v>460</v>
      </c>
      <c r="E37" s="331" t="s">
        <v>375</v>
      </c>
      <c r="F37" s="331" t="s">
        <v>376</v>
      </c>
      <c r="G37" s="332" t="s">
        <v>377</v>
      </c>
      <c r="H37" s="310"/>
      <c r="I37" s="310"/>
      <c r="J37" s="310"/>
      <c r="K37" s="310"/>
      <c r="L37" s="310"/>
      <c r="M37" s="310"/>
      <c r="N37" s="310"/>
      <c r="O37" s="310"/>
      <c r="P37" s="310"/>
      <c r="Q37" s="310"/>
      <c r="R37" s="310"/>
      <c r="S37" s="310"/>
      <c r="T37" s="310"/>
    </row>
    <row r="38" spans="1:21" s="311" customFormat="1" x14ac:dyDescent="0.2">
      <c r="A38" s="500">
        <v>44377</v>
      </c>
      <c r="B38" s="321">
        <f t="shared" si="0"/>
        <v>36</v>
      </c>
      <c r="C38" s="331" t="s">
        <v>374</v>
      </c>
      <c r="D38" s="331" t="s">
        <v>460</v>
      </c>
      <c r="E38" s="331" t="s">
        <v>378</v>
      </c>
      <c r="F38" s="331" t="s">
        <v>379</v>
      </c>
      <c r="G38" s="332" t="s">
        <v>380</v>
      </c>
      <c r="H38" s="310"/>
      <c r="I38" s="310"/>
      <c r="J38" s="310"/>
      <c r="K38" s="310"/>
      <c r="L38" s="310"/>
      <c r="M38" s="310"/>
      <c r="N38" s="310"/>
      <c r="O38" s="310"/>
      <c r="P38" s="310"/>
      <c r="Q38" s="310"/>
      <c r="R38" s="310"/>
      <c r="S38" s="310"/>
      <c r="T38" s="310"/>
    </row>
    <row r="39" spans="1:21" s="371" customFormat="1" ht="28.5" x14ac:dyDescent="0.2">
      <c r="A39" s="500">
        <v>44377</v>
      </c>
      <c r="B39" s="321">
        <f t="shared" si="0"/>
        <v>37</v>
      </c>
      <c r="C39" s="331" t="s">
        <v>271</v>
      </c>
      <c r="D39" s="331"/>
      <c r="E39" s="331" t="s">
        <v>472</v>
      </c>
      <c r="F39" s="331" t="s">
        <v>421</v>
      </c>
      <c r="G39" s="332" t="s">
        <v>473</v>
      </c>
      <c r="H39" s="370"/>
      <c r="I39" s="370"/>
      <c r="J39" s="370"/>
      <c r="K39" s="370"/>
      <c r="L39" s="370"/>
      <c r="M39" s="370"/>
      <c r="N39" s="370"/>
      <c r="O39" s="370"/>
      <c r="P39" s="370"/>
      <c r="Q39" s="370"/>
      <c r="R39" s="370"/>
      <c r="S39" s="370"/>
      <c r="T39" s="370"/>
      <c r="U39" s="370"/>
    </row>
    <row r="40" spans="1:21" s="388" customFormat="1" x14ac:dyDescent="0.2">
      <c r="A40" s="500">
        <v>44377</v>
      </c>
      <c r="B40" s="321">
        <f t="shared" si="0"/>
        <v>38</v>
      </c>
      <c r="C40" s="331" t="s">
        <v>271</v>
      </c>
      <c r="D40" s="330" t="s">
        <v>272</v>
      </c>
      <c r="E40" s="331" t="s">
        <v>498</v>
      </c>
      <c r="F40" s="331" t="s">
        <v>404</v>
      </c>
      <c r="G40" s="332" t="s">
        <v>514</v>
      </c>
      <c r="H40" s="387"/>
      <c r="I40" s="387"/>
      <c r="J40" s="387"/>
      <c r="K40" s="387"/>
      <c r="L40" s="387"/>
      <c r="M40" s="387"/>
      <c r="N40" s="387"/>
      <c r="O40" s="387"/>
      <c r="P40" s="387"/>
      <c r="Q40" s="387"/>
      <c r="R40" s="387"/>
      <c r="S40" s="387"/>
      <c r="T40" s="387"/>
      <c r="U40" s="387"/>
    </row>
    <row r="41" spans="1:21" s="388" customFormat="1" ht="28.5" x14ac:dyDescent="0.2">
      <c r="A41" s="500">
        <v>44377</v>
      </c>
      <c r="B41" s="321">
        <f t="shared" si="0"/>
        <v>39</v>
      </c>
      <c r="C41" s="331" t="s">
        <v>271</v>
      </c>
      <c r="D41" s="330" t="s">
        <v>272</v>
      </c>
      <c r="E41" s="331" t="s">
        <v>506</v>
      </c>
      <c r="F41" s="331" t="s">
        <v>491</v>
      </c>
      <c r="G41" s="332" t="s">
        <v>529</v>
      </c>
      <c r="H41" s="387"/>
      <c r="I41" s="387"/>
      <c r="J41" s="387"/>
      <c r="K41" s="387"/>
      <c r="L41" s="387"/>
      <c r="M41" s="387"/>
      <c r="N41" s="387"/>
      <c r="O41" s="387"/>
      <c r="P41" s="387"/>
      <c r="Q41" s="387"/>
      <c r="R41" s="387"/>
      <c r="S41" s="387"/>
      <c r="T41" s="387"/>
      <c r="U41" s="387"/>
    </row>
    <row r="42" spans="1:21" s="371" customFormat="1" ht="28.5" x14ac:dyDescent="0.2">
      <c r="A42" s="500">
        <v>44377</v>
      </c>
      <c r="B42" s="321">
        <f t="shared" si="0"/>
        <v>40</v>
      </c>
      <c r="C42" s="331" t="s">
        <v>271</v>
      </c>
      <c r="D42" s="331" t="s">
        <v>272</v>
      </c>
      <c r="E42" s="331" t="s">
        <v>492</v>
      </c>
      <c r="F42" s="331" t="s">
        <v>483</v>
      </c>
      <c r="G42" s="332" t="s">
        <v>507</v>
      </c>
      <c r="H42" s="370"/>
      <c r="I42" s="370"/>
      <c r="J42" s="370"/>
      <c r="K42" s="370"/>
      <c r="L42" s="370"/>
      <c r="M42" s="370"/>
      <c r="N42" s="370"/>
      <c r="O42" s="370"/>
      <c r="P42" s="370"/>
      <c r="Q42" s="370"/>
      <c r="R42" s="370"/>
      <c r="S42" s="370"/>
      <c r="T42" s="370"/>
      <c r="U42" s="370"/>
    </row>
    <row r="43" spans="1:21" s="388" customFormat="1" ht="42.75" x14ac:dyDescent="0.2">
      <c r="A43" s="500">
        <v>44377</v>
      </c>
      <c r="B43" s="321">
        <f t="shared" si="0"/>
        <v>41</v>
      </c>
      <c r="C43" s="331" t="s">
        <v>271</v>
      </c>
      <c r="D43" s="330" t="s">
        <v>272</v>
      </c>
      <c r="E43" s="331" t="s">
        <v>503</v>
      </c>
      <c r="F43" s="331" t="s">
        <v>504</v>
      </c>
      <c r="G43" s="332" t="s">
        <v>530</v>
      </c>
      <c r="H43" s="387"/>
      <c r="I43" s="387"/>
      <c r="J43" s="387"/>
      <c r="K43" s="387"/>
      <c r="L43" s="387"/>
      <c r="M43" s="387"/>
      <c r="N43" s="387"/>
      <c r="O43" s="387"/>
      <c r="P43" s="387"/>
      <c r="Q43" s="387"/>
      <c r="R43" s="387"/>
      <c r="S43" s="387"/>
      <c r="T43" s="387"/>
      <c r="U43" s="387"/>
    </row>
    <row r="44" spans="1:21" s="311" customFormat="1" ht="42.75" x14ac:dyDescent="0.2">
      <c r="A44" s="500">
        <v>44377</v>
      </c>
      <c r="B44" s="321">
        <f t="shared" si="0"/>
        <v>42</v>
      </c>
      <c r="C44" s="330" t="s">
        <v>271</v>
      </c>
      <c r="D44" s="331" t="s">
        <v>272</v>
      </c>
      <c r="E44" s="331" t="s">
        <v>505</v>
      </c>
      <c r="F44" s="331" t="s">
        <v>267</v>
      </c>
      <c r="G44" s="332" t="s">
        <v>522</v>
      </c>
      <c r="H44" s="310"/>
      <c r="I44" s="310"/>
      <c r="J44" s="310"/>
      <c r="K44" s="310"/>
      <c r="L44" s="310"/>
      <c r="M44" s="310"/>
      <c r="N44" s="310"/>
      <c r="O44" s="310"/>
      <c r="P44" s="310"/>
      <c r="Q44" s="310"/>
      <c r="R44" s="310"/>
      <c r="S44" s="310"/>
      <c r="T44" s="310"/>
    </row>
    <row r="45" spans="1:21" s="311" customFormat="1" ht="42.75" x14ac:dyDescent="0.2">
      <c r="A45" s="500">
        <v>44377</v>
      </c>
      <c r="B45" s="321">
        <f t="shared" si="0"/>
        <v>43</v>
      </c>
      <c r="C45" s="330" t="s">
        <v>271</v>
      </c>
      <c r="D45" s="331" t="s">
        <v>272</v>
      </c>
      <c r="E45" s="331" t="s">
        <v>508</v>
      </c>
      <c r="F45" s="331" t="s">
        <v>267</v>
      </c>
      <c r="G45" s="332" t="s">
        <v>531</v>
      </c>
      <c r="H45" s="310"/>
      <c r="I45" s="310"/>
      <c r="J45" s="310"/>
      <c r="K45" s="310"/>
      <c r="L45" s="310"/>
      <c r="M45" s="310"/>
      <c r="N45" s="310"/>
      <c r="O45" s="310"/>
      <c r="P45" s="310"/>
      <c r="Q45" s="310"/>
      <c r="R45" s="310"/>
      <c r="S45" s="310"/>
      <c r="T45" s="310"/>
    </row>
    <row r="46" spans="1:21" s="311" customFormat="1" ht="28.5" x14ac:dyDescent="0.2">
      <c r="A46" s="500">
        <v>44377</v>
      </c>
      <c r="B46" s="321">
        <f t="shared" si="0"/>
        <v>44</v>
      </c>
      <c r="C46" s="331" t="s">
        <v>271</v>
      </c>
      <c r="D46" s="330" t="s">
        <v>272</v>
      </c>
      <c r="E46" s="331" t="s">
        <v>502</v>
      </c>
      <c r="F46" s="331" t="s">
        <v>404</v>
      </c>
      <c r="G46" s="332" t="s">
        <v>515</v>
      </c>
      <c r="H46" s="310"/>
      <c r="I46" s="310"/>
      <c r="J46" s="310"/>
      <c r="K46" s="310"/>
      <c r="L46" s="310"/>
      <c r="M46" s="310"/>
      <c r="N46" s="310"/>
      <c r="O46" s="310"/>
      <c r="P46" s="310"/>
      <c r="Q46" s="310"/>
      <c r="R46" s="310"/>
      <c r="S46" s="310"/>
      <c r="T46" s="310"/>
    </row>
    <row r="47" spans="1:21" s="311" customFormat="1" ht="57" x14ac:dyDescent="0.2">
      <c r="A47" s="500">
        <v>44377</v>
      </c>
      <c r="B47" s="321">
        <f t="shared" si="0"/>
        <v>45</v>
      </c>
      <c r="C47" s="331" t="s">
        <v>271</v>
      </c>
      <c r="D47" s="330" t="s">
        <v>272</v>
      </c>
      <c r="E47" s="331" t="s">
        <v>510</v>
      </c>
      <c r="F47" s="331" t="s">
        <v>491</v>
      </c>
      <c r="G47" s="332" t="s">
        <v>516</v>
      </c>
      <c r="H47" s="310"/>
      <c r="I47" s="310"/>
      <c r="J47" s="310"/>
      <c r="K47" s="310"/>
      <c r="L47" s="310"/>
      <c r="M47" s="310"/>
      <c r="N47" s="310"/>
      <c r="O47" s="310"/>
      <c r="P47" s="310"/>
      <c r="Q47" s="310"/>
      <c r="R47" s="310"/>
      <c r="S47" s="310"/>
      <c r="T47" s="310"/>
    </row>
    <row r="48" spans="1:21" s="311" customFormat="1" ht="42.75" x14ac:dyDescent="0.2">
      <c r="A48" s="500">
        <v>44377</v>
      </c>
      <c r="B48" s="321">
        <f t="shared" si="0"/>
        <v>46</v>
      </c>
      <c r="C48" s="331" t="s">
        <v>271</v>
      </c>
      <c r="D48" s="330" t="s">
        <v>272</v>
      </c>
      <c r="E48" s="331" t="s">
        <v>511</v>
      </c>
      <c r="F48" s="331" t="s">
        <v>495</v>
      </c>
      <c r="G48" s="332" t="s">
        <v>527</v>
      </c>
      <c r="H48" s="310"/>
      <c r="I48" s="310"/>
      <c r="J48" s="310"/>
      <c r="K48" s="310"/>
      <c r="L48" s="310"/>
      <c r="M48" s="310"/>
      <c r="N48" s="310"/>
      <c r="O48" s="310"/>
      <c r="P48" s="310"/>
      <c r="Q48" s="310"/>
      <c r="R48" s="310"/>
      <c r="S48" s="310"/>
      <c r="T48" s="310"/>
    </row>
    <row r="49" spans="1:20" s="311" customFormat="1" ht="71.25" x14ac:dyDescent="0.2">
      <c r="A49" s="500">
        <v>44377</v>
      </c>
      <c r="B49" s="321">
        <f t="shared" si="0"/>
        <v>47</v>
      </c>
      <c r="C49" s="331" t="s">
        <v>381</v>
      </c>
      <c r="D49" s="331" t="s">
        <v>461</v>
      </c>
      <c r="E49" s="331" t="s">
        <v>382</v>
      </c>
      <c r="F49" s="331" t="s">
        <v>383</v>
      </c>
      <c r="G49" s="332" t="s">
        <v>519</v>
      </c>
      <c r="H49" s="310"/>
      <c r="I49" s="310"/>
      <c r="J49" s="310"/>
      <c r="K49" s="310"/>
      <c r="L49" s="310"/>
      <c r="M49" s="310"/>
      <c r="N49" s="310"/>
      <c r="O49" s="310"/>
      <c r="P49" s="310"/>
      <c r="Q49" s="310"/>
      <c r="R49" s="310"/>
      <c r="S49" s="310"/>
      <c r="T49" s="310"/>
    </row>
    <row r="50" spans="1:20" s="311" customFormat="1" ht="42.75" x14ac:dyDescent="0.2">
      <c r="A50" s="500">
        <v>44377</v>
      </c>
      <c r="B50" s="321">
        <f t="shared" si="0"/>
        <v>48</v>
      </c>
      <c r="C50" s="331" t="s">
        <v>381</v>
      </c>
      <c r="D50" s="331" t="s">
        <v>461</v>
      </c>
      <c r="E50" s="331" t="s">
        <v>490</v>
      </c>
      <c r="F50" s="331" t="s">
        <v>267</v>
      </c>
      <c r="G50" s="332" t="s">
        <v>520</v>
      </c>
      <c r="H50" s="310"/>
      <c r="I50" s="310"/>
      <c r="J50" s="310"/>
      <c r="K50" s="310"/>
      <c r="L50" s="310"/>
      <c r="M50" s="310"/>
      <c r="N50" s="310"/>
      <c r="O50" s="310"/>
      <c r="P50" s="310"/>
      <c r="Q50" s="310"/>
      <c r="R50" s="310"/>
      <c r="S50" s="310"/>
      <c r="T50" s="310"/>
    </row>
    <row r="51" spans="1:20" s="311" customFormat="1" ht="28.5" x14ac:dyDescent="0.2">
      <c r="A51" s="500">
        <v>44377</v>
      </c>
      <c r="B51" s="321">
        <f t="shared" si="0"/>
        <v>49</v>
      </c>
      <c r="C51" s="331" t="s">
        <v>381</v>
      </c>
      <c r="D51" s="331" t="s">
        <v>461</v>
      </c>
      <c r="E51" s="331" t="s">
        <v>441</v>
      </c>
      <c r="F51" s="331" t="s">
        <v>384</v>
      </c>
      <c r="G51" s="332" t="s">
        <v>385</v>
      </c>
      <c r="H51" s="310"/>
      <c r="I51" s="310"/>
      <c r="J51" s="310"/>
      <c r="K51" s="310"/>
      <c r="L51" s="310"/>
      <c r="M51" s="310"/>
      <c r="N51" s="310"/>
      <c r="O51" s="310"/>
      <c r="P51" s="310"/>
      <c r="Q51" s="310"/>
      <c r="R51" s="310"/>
      <c r="S51" s="310"/>
      <c r="T51" s="310"/>
    </row>
    <row r="52" spans="1:20" s="311" customFormat="1" ht="28.5" x14ac:dyDescent="0.2">
      <c r="A52" s="500">
        <v>44377</v>
      </c>
      <c r="B52" s="321">
        <f t="shared" si="0"/>
        <v>50</v>
      </c>
      <c r="C52" s="331" t="s">
        <v>381</v>
      </c>
      <c r="D52" s="331" t="s">
        <v>461</v>
      </c>
      <c r="E52" s="331" t="s">
        <v>474</v>
      </c>
      <c r="F52" s="331" t="s">
        <v>404</v>
      </c>
      <c r="G52" s="332" t="s">
        <v>523</v>
      </c>
      <c r="H52" s="310"/>
      <c r="I52" s="310"/>
      <c r="J52" s="310"/>
      <c r="K52" s="310"/>
      <c r="L52" s="310"/>
      <c r="M52" s="310"/>
      <c r="N52" s="310"/>
      <c r="O52" s="310"/>
      <c r="P52" s="310"/>
      <c r="Q52" s="310"/>
      <c r="R52" s="310"/>
      <c r="S52" s="310"/>
      <c r="T52" s="310"/>
    </row>
    <row r="53" spans="1:20" s="311" customFormat="1" ht="28.5" x14ac:dyDescent="0.2">
      <c r="A53" s="500">
        <v>44377</v>
      </c>
      <c r="B53" s="321">
        <f t="shared" si="0"/>
        <v>51</v>
      </c>
      <c r="C53" s="331" t="s">
        <v>381</v>
      </c>
      <c r="D53" s="331" t="s">
        <v>461</v>
      </c>
      <c r="E53" s="331" t="s">
        <v>475</v>
      </c>
      <c r="F53" s="331" t="s">
        <v>384</v>
      </c>
      <c r="G53" s="332" t="s">
        <v>476</v>
      </c>
      <c r="H53" s="310"/>
      <c r="I53" s="310"/>
      <c r="J53" s="310"/>
      <c r="K53" s="310"/>
      <c r="L53" s="310"/>
      <c r="M53" s="310"/>
      <c r="N53" s="310"/>
      <c r="O53" s="310"/>
      <c r="P53" s="310"/>
      <c r="Q53" s="310"/>
      <c r="R53" s="310"/>
      <c r="S53" s="310"/>
      <c r="T53" s="310"/>
    </row>
    <row r="54" spans="1:20" s="311" customFormat="1" ht="28.5" x14ac:dyDescent="0.2">
      <c r="A54" s="500">
        <v>44377</v>
      </c>
      <c r="B54" s="321">
        <f t="shared" si="0"/>
        <v>52</v>
      </c>
      <c r="C54" s="331" t="s">
        <v>381</v>
      </c>
      <c r="D54" s="331" t="s">
        <v>461</v>
      </c>
      <c r="E54" s="331" t="s">
        <v>386</v>
      </c>
      <c r="F54" s="331" t="s">
        <v>384</v>
      </c>
      <c r="G54" s="332" t="s">
        <v>517</v>
      </c>
      <c r="H54" s="310"/>
      <c r="I54" s="310"/>
      <c r="J54" s="310"/>
      <c r="K54" s="310"/>
      <c r="L54" s="310"/>
      <c r="M54" s="310"/>
      <c r="N54" s="310"/>
      <c r="O54" s="310"/>
      <c r="P54" s="310"/>
      <c r="Q54" s="310"/>
      <c r="R54" s="310"/>
      <c r="S54" s="310"/>
      <c r="T54" s="310"/>
    </row>
    <row r="55" spans="1:20" s="311" customFormat="1" ht="28.5" x14ac:dyDescent="0.2">
      <c r="A55" s="500">
        <v>44377</v>
      </c>
      <c r="B55" s="321">
        <f t="shared" si="0"/>
        <v>53</v>
      </c>
      <c r="C55" s="331" t="s">
        <v>381</v>
      </c>
      <c r="D55" s="331" t="s">
        <v>461</v>
      </c>
      <c r="E55" s="331" t="s">
        <v>494</v>
      </c>
      <c r="F55" s="331" t="s">
        <v>495</v>
      </c>
      <c r="G55" s="332" t="s">
        <v>518</v>
      </c>
      <c r="H55" s="310"/>
      <c r="I55" s="310"/>
      <c r="J55" s="310"/>
      <c r="K55" s="310"/>
      <c r="L55" s="310"/>
      <c r="M55" s="310"/>
      <c r="N55" s="310"/>
      <c r="O55" s="310"/>
      <c r="P55" s="310"/>
      <c r="Q55" s="310"/>
      <c r="R55" s="310"/>
      <c r="S55" s="310"/>
      <c r="T55" s="310"/>
    </row>
    <row r="56" spans="1:20" s="311" customFormat="1" ht="57" x14ac:dyDescent="0.2">
      <c r="A56" s="500">
        <v>44377</v>
      </c>
      <c r="B56" s="321">
        <f t="shared" si="0"/>
        <v>54</v>
      </c>
      <c r="C56" s="331" t="s">
        <v>387</v>
      </c>
      <c r="D56" s="331" t="s">
        <v>462</v>
      </c>
      <c r="E56" s="331" t="s">
        <v>480</v>
      </c>
      <c r="F56" s="331" t="s">
        <v>388</v>
      </c>
      <c r="G56" s="332" t="s">
        <v>389</v>
      </c>
      <c r="H56" s="310"/>
      <c r="I56" s="310"/>
      <c r="J56" s="310"/>
      <c r="K56" s="310"/>
      <c r="L56" s="310"/>
      <c r="M56" s="310"/>
      <c r="N56" s="310"/>
      <c r="O56" s="310"/>
      <c r="P56" s="310"/>
      <c r="Q56" s="310"/>
      <c r="R56" s="310"/>
      <c r="S56" s="310"/>
      <c r="T56" s="310"/>
    </row>
    <row r="57" spans="1:20" s="311" customFormat="1" ht="85.5" x14ac:dyDescent="0.2">
      <c r="A57" s="500">
        <v>44377</v>
      </c>
      <c r="B57" s="321">
        <f t="shared" si="0"/>
        <v>55</v>
      </c>
      <c r="C57" s="331" t="s">
        <v>387</v>
      </c>
      <c r="D57" s="331" t="s">
        <v>462</v>
      </c>
      <c r="E57" s="331" t="s">
        <v>390</v>
      </c>
      <c r="F57" s="331" t="s">
        <v>391</v>
      </c>
      <c r="G57" s="332" t="s">
        <v>521</v>
      </c>
      <c r="H57" s="310"/>
      <c r="I57" s="310"/>
      <c r="J57" s="310"/>
      <c r="K57" s="310"/>
      <c r="L57" s="310"/>
      <c r="M57" s="310"/>
      <c r="N57" s="310"/>
      <c r="O57" s="310"/>
      <c r="P57" s="310"/>
      <c r="Q57" s="310"/>
      <c r="R57" s="310"/>
      <c r="S57" s="310"/>
      <c r="T57" s="310"/>
    </row>
    <row r="58" spans="1:20" s="311" customFormat="1" ht="42.75" x14ac:dyDescent="0.2">
      <c r="A58" s="500">
        <v>44377</v>
      </c>
      <c r="B58" s="321">
        <f t="shared" si="0"/>
        <v>56</v>
      </c>
      <c r="C58" s="331" t="s">
        <v>387</v>
      </c>
      <c r="D58" s="331" t="s">
        <v>462</v>
      </c>
      <c r="E58" s="331" t="s">
        <v>392</v>
      </c>
      <c r="F58" s="331" t="s">
        <v>525</v>
      </c>
      <c r="G58" s="332" t="s">
        <v>393</v>
      </c>
      <c r="H58" s="310"/>
      <c r="I58" s="310"/>
      <c r="J58" s="310"/>
      <c r="K58" s="310"/>
      <c r="L58" s="310"/>
      <c r="M58" s="310"/>
      <c r="N58" s="310"/>
      <c r="O58" s="310"/>
      <c r="P58" s="310"/>
      <c r="Q58" s="310"/>
      <c r="R58" s="310"/>
      <c r="S58" s="310"/>
      <c r="T58" s="310"/>
    </row>
    <row r="59" spans="1:20" s="311" customFormat="1" ht="42.75" x14ac:dyDescent="0.2">
      <c r="A59" s="500">
        <v>44377</v>
      </c>
      <c r="B59" s="321">
        <f t="shared" si="0"/>
        <v>57</v>
      </c>
      <c r="C59" s="331" t="s">
        <v>387</v>
      </c>
      <c r="D59" s="331" t="s">
        <v>462</v>
      </c>
      <c r="E59" s="331" t="s">
        <v>394</v>
      </c>
      <c r="F59" s="331" t="s">
        <v>395</v>
      </c>
      <c r="G59" s="332" t="s">
        <v>396</v>
      </c>
      <c r="H59" s="310"/>
      <c r="I59" s="310"/>
      <c r="J59" s="310"/>
      <c r="K59" s="310"/>
      <c r="L59" s="310"/>
      <c r="M59" s="310"/>
      <c r="N59" s="310"/>
      <c r="O59" s="310"/>
      <c r="P59" s="310"/>
      <c r="Q59" s="310"/>
      <c r="R59" s="310"/>
      <c r="S59" s="310"/>
      <c r="T59" s="310"/>
    </row>
    <row r="60" spans="1:20" s="311" customFormat="1" x14ac:dyDescent="0.2">
      <c r="A60" s="500">
        <v>44377</v>
      </c>
      <c r="B60" s="321">
        <f t="shared" si="0"/>
        <v>58</v>
      </c>
      <c r="C60" s="331" t="s">
        <v>387</v>
      </c>
      <c r="D60" s="331" t="s">
        <v>462</v>
      </c>
      <c r="E60" s="331" t="s">
        <v>397</v>
      </c>
      <c r="F60" s="331" t="s">
        <v>267</v>
      </c>
      <c r="G60" s="332" t="s">
        <v>532</v>
      </c>
      <c r="H60" s="310"/>
      <c r="I60" s="310"/>
      <c r="J60" s="310"/>
      <c r="K60" s="310"/>
      <c r="L60" s="310"/>
      <c r="M60" s="310"/>
      <c r="N60" s="310"/>
      <c r="O60" s="310"/>
      <c r="P60" s="310"/>
      <c r="Q60" s="310"/>
      <c r="R60" s="310"/>
      <c r="S60" s="310"/>
      <c r="T60" s="310"/>
    </row>
    <row r="61" spans="1:20" s="311" customFormat="1" x14ac:dyDescent="0.2">
      <c r="A61" s="500">
        <v>44377</v>
      </c>
      <c r="B61" s="321">
        <f t="shared" si="0"/>
        <v>59</v>
      </c>
      <c r="C61" s="331" t="s">
        <v>398</v>
      </c>
      <c r="D61" s="331" t="s">
        <v>466</v>
      </c>
      <c r="E61" s="331" t="s">
        <v>485</v>
      </c>
      <c r="F61" s="331" t="s">
        <v>484</v>
      </c>
      <c r="G61" s="332" t="s">
        <v>444</v>
      </c>
      <c r="H61" s="310"/>
      <c r="I61" s="310"/>
      <c r="J61" s="310"/>
      <c r="K61" s="310"/>
      <c r="L61" s="310"/>
      <c r="M61" s="310"/>
      <c r="N61" s="310"/>
      <c r="O61" s="310"/>
      <c r="P61" s="310"/>
      <c r="Q61" s="310"/>
      <c r="R61" s="310"/>
      <c r="S61" s="310"/>
      <c r="T61" s="310"/>
    </row>
    <row r="62" spans="1:20" s="311" customFormat="1" ht="85.5" x14ac:dyDescent="0.2">
      <c r="A62" s="500">
        <v>44377</v>
      </c>
      <c r="B62" s="321">
        <f t="shared" si="0"/>
        <v>60</v>
      </c>
      <c r="C62" s="330" t="s">
        <v>398</v>
      </c>
      <c r="D62" s="331" t="s">
        <v>468</v>
      </c>
      <c r="E62" s="331" t="s">
        <v>488</v>
      </c>
      <c r="F62" s="331" t="s">
        <v>489</v>
      </c>
      <c r="G62" s="332" t="s">
        <v>526</v>
      </c>
      <c r="H62" s="310"/>
      <c r="I62" s="310"/>
      <c r="J62" s="310"/>
      <c r="K62" s="310"/>
      <c r="L62" s="310"/>
      <c r="M62" s="310"/>
      <c r="N62" s="310"/>
      <c r="O62" s="310"/>
      <c r="P62" s="310"/>
      <c r="Q62" s="310"/>
      <c r="R62" s="310"/>
      <c r="S62" s="310"/>
      <c r="T62" s="310"/>
    </row>
    <row r="63" spans="1:20" s="311" customFormat="1" ht="28.5" x14ac:dyDescent="0.2">
      <c r="A63" s="500">
        <v>44377</v>
      </c>
      <c r="B63" s="321">
        <f t="shared" si="0"/>
        <v>61</v>
      </c>
      <c r="C63" s="331" t="s">
        <v>398</v>
      </c>
      <c r="D63" s="331" t="s">
        <v>468</v>
      </c>
      <c r="E63" s="331" t="s">
        <v>442</v>
      </c>
      <c r="F63" s="331" t="s">
        <v>443</v>
      </c>
      <c r="G63" s="332" t="s">
        <v>444</v>
      </c>
      <c r="H63" s="310"/>
      <c r="I63" s="310"/>
      <c r="J63" s="310"/>
      <c r="K63" s="310"/>
      <c r="L63" s="310"/>
      <c r="M63" s="310"/>
      <c r="N63" s="310"/>
      <c r="O63" s="310"/>
      <c r="P63" s="310"/>
      <c r="Q63" s="310"/>
      <c r="R63" s="310"/>
      <c r="S63" s="310"/>
      <c r="T63" s="310"/>
    </row>
    <row r="64" spans="1:20" s="311" customFormat="1" ht="42.75" x14ac:dyDescent="0.2">
      <c r="A64" s="500">
        <v>44377</v>
      </c>
      <c r="B64" s="321">
        <f t="shared" si="0"/>
        <v>62</v>
      </c>
      <c r="C64" s="331" t="s">
        <v>399</v>
      </c>
      <c r="D64" s="331" t="s">
        <v>469</v>
      </c>
      <c r="E64" s="331" t="s">
        <v>400</v>
      </c>
      <c r="F64" s="331" t="s">
        <v>401</v>
      </c>
      <c r="G64" s="332" t="s">
        <v>402</v>
      </c>
      <c r="H64" s="310"/>
      <c r="I64" s="310"/>
      <c r="J64" s="310"/>
      <c r="K64" s="310"/>
      <c r="L64" s="310"/>
      <c r="M64" s="310"/>
      <c r="N64" s="310"/>
      <c r="O64" s="310"/>
      <c r="P64" s="310"/>
      <c r="Q64" s="310"/>
      <c r="R64" s="310"/>
      <c r="S64" s="310"/>
      <c r="T64" s="310"/>
    </row>
    <row r="65" spans="1:20" s="311" customFormat="1" x14ac:dyDescent="0.2">
      <c r="A65" s="500">
        <v>44377</v>
      </c>
      <c r="B65" s="321">
        <f t="shared" si="0"/>
        <v>63</v>
      </c>
      <c r="C65" s="331" t="s">
        <v>403</v>
      </c>
      <c r="D65" s="331" t="s">
        <v>470</v>
      </c>
      <c r="E65" s="331" t="s">
        <v>400</v>
      </c>
      <c r="F65" s="331" t="s">
        <v>401</v>
      </c>
      <c r="G65" s="332" t="s">
        <v>225</v>
      </c>
      <c r="H65" s="310"/>
      <c r="I65" s="310"/>
      <c r="J65" s="310"/>
      <c r="K65" s="310"/>
      <c r="L65" s="310"/>
      <c r="M65" s="310"/>
      <c r="N65" s="310"/>
      <c r="O65" s="310"/>
      <c r="P65" s="310"/>
      <c r="Q65" s="310"/>
      <c r="R65" s="310"/>
      <c r="S65" s="310"/>
      <c r="T65" s="310"/>
    </row>
    <row r="66" spans="1:20" s="311" customFormat="1" x14ac:dyDescent="0.2">
      <c r="A66" s="500">
        <v>44377</v>
      </c>
      <c r="B66" s="321">
        <f t="shared" si="0"/>
        <v>64</v>
      </c>
      <c r="C66" s="331" t="s">
        <v>403</v>
      </c>
      <c r="D66" s="331" t="s">
        <v>470</v>
      </c>
      <c r="E66" s="331" t="s">
        <v>477</v>
      </c>
      <c r="F66" s="331" t="s">
        <v>384</v>
      </c>
      <c r="G66" s="332" t="s">
        <v>533</v>
      </c>
      <c r="H66" s="310"/>
      <c r="I66" s="310"/>
      <c r="J66" s="310"/>
      <c r="K66" s="310"/>
      <c r="L66" s="310"/>
      <c r="M66" s="310"/>
      <c r="N66" s="310"/>
      <c r="O66" s="310"/>
      <c r="P66" s="310"/>
      <c r="Q66" s="310"/>
      <c r="R66" s="310"/>
      <c r="S66" s="310"/>
      <c r="T66" s="310"/>
    </row>
    <row r="67" spans="1:20" s="311" customFormat="1" x14ac:dyDescent="0.2">
      <c r="A67" s="500">
        <v>44377</v>
      </c>
      <c r="B67" s="321">
        <f t="shared" si="0"/>
        <v>65</v>
      </c>
      <c r="C67" s="331" t="s">
        <v>403</v>
      </c>
      <c r="D67" s="331" t="s">
        <v>470</v>
      </c>
      <c r="E67" s="331" t="s">
        <v>478</v>
      </c>
      <c r="F67" s="331" t="s">
        <v>404</v>
      </c>
      <c r="G67" s="332" t="s">
        <v>405</v>
      </c>
      <c r="H67" s="310"/>
      <c r="I67" s="310"/>
      <c r="J67" s="310"/>
      <c r="K67" s="310"/>
      <c r="L67" s="310"/>
      <c r="M67" s="310"/>
      <c r="N67" s="310"/>
      <c r="O67" s="310"/>
      <c r="P67" s="310"/>
      <c r="Q67" s="310"/>
      <c r="R67" s="310"/>
      <c r="S67" s="310"/>
      <c r="T67" s="310"/>
    </row>
    <row r="68" spans="1:20" s="311" customFormat="1" ht="28.5" x14ac:dyDescent="0.2">
      <c r="A68" s="500">
        <v>44377</v>
      </c>
      <c r="B68" s="321">
        <f t="shared" si="0"/>
        <v>66</v>
      </c>
      <c r="C68" s="331" t="s">
        <v>266</v>
      </c>
      <c r="D68" s="331" t="s">
        <v>463</v>
      </c>
      <c r="E68" s="331" t="s">
        <v>479</v>
      </c>
      <c r="F68" s="331" t="s">
        <v>406</v>
      </c>
      <c r="G68" s="332" t="s">
        <v>445</v>
      </c>
      <c r="H68" s="310"/>
      <c r="I68" s="310"/>
      <c r="J68" s="310"/>
      <c r="K68" s="310"/>
      <c r="L68" s="310"/>
      <c r="M68" s="310"/>
      <c r="N68" s="310"/>
      <c r="O68" s="310"/>
      <c r="P68" s="310"/>
      <c r="Q68" s="310"/>
      <c r="R68" s="310"/>
      <c r="S68" s="310"/>
      <c r="T68" s="310"/>
    </row>
    <row r="69" spans="1:20" s="311" customFormat="1" ht="28.5" x14ac:dyDescent="0.2">
      <c r="A69" s="500">
        <v>44377</v>
      </c>
      <c r="B69" s="321">
        <f t="shared" si="0"/>
        <v>67</v>
      </c>
      <c r="C69" s="331" t="s">
        <v>266</v>
      </c>
      <c r="D69" s="331" t="s">
        <v>463</v>
      </c>
      <c r="E69" s="331" t="s">
        <v>446</v>
      </c>
      <c r="F69" s="331" t="s">
        <v>376</v>
      </c>
      <c r="G69" s="332" t="s">
        <v>447</v>
      </c>
      <c r="H69" s="310"/>
      <c r="I69" s="310"/>
      <c r="J69" s="310"/>
      <c r="K69" s="310"/>
      <c r="L69" s="310"/>
      <c r="M69" s="310"/>
      <c r="N69" s="310"/>
      <c r="O69" s="310"/>
      <c r="P69" s="310"/>
      <c r="Q69" s="310"/>
      <c r="R69" s="310"/>
      <c r="S69" s="310"/>
      <c r="T69" s="310"/>
    </row>
    <row r="70" spans="1:20" s="311" customFormat="1" ht="42.75" x14ac:dyDescent="0.2">
      <c r="A70" s="500">
        <v>44377</v>
      </c>
      <c r="B70" s="321">
        <f t="shared" si="0"/>
        <v>68</v>
      </c>
      <c r="C70" s="331" t="s">
        <v>266</v>
      </c>
      <c r="D70" s="331" t="s">
        <v>463</v>
      </c>
      <c r="E70" s="331" t="s">
        <v>448</v>
      </c>
      <c r="F70" s="331" t="s">
        <v>449</v>
      </c>
      <c r="G70" s="332" t="s">
        <v>450</v>
      </c>
      <c r="H70" s="310"/>
      <c r="I70" s="310"/>
      <c r="J70" s="310"/>
      <c r="K70" s="310"/>
      <c r="L70" s="310"/>
      <c r="M70" s="310"/>
      <c r="N70" s="310"/>
      <c r="O70" s="310"/>
      <c r="P70" s="310"/>
      <c r="Q70" s="310"/>
      <c r="R70" s="310"/>
      <c r="S70" s="310"/>
      <c r="T70" s="310"/>
    </row>
    <row r="71" spans="1:20" s="311" customFormat="1" x14ac:dyDescent="0.2">
      <c r="A71" s="500">
        <v>44377</v>
      </c>
      <c r="B71" s="321">
        <f t="shared" si="0"/>
        <v>69</v>
      </c>
      <c r="C71" s="331" t="s">
        <v>266</v>
      </c>
      <c r="D71" s="331" t="s">
        <v>463</v>
      </c>
      <c r="E71" s="331" t="s">
        <v>453</v>
      </c>
      <c r="F71" s="331" t="s">
        <v>404</v>
      </c>
      <c r="G71" s="332" t="s">
        <v>454</v>
      </c>
      <c r="H71" s="310"/>
      <c r="I71" s="310"/>
      <c r="J71" s="310"/>
      <c r="K71" s="310"/>
      <c r="L71" s="310"/>
      <c r="M71" s="310"/>
      <c r="N71" s="310"/>
      <c r="O71" s="310"/>
      <c r="P71" s="310"/>
      <c r="Q71" s="310"/>
      <c r="R71" s="310"/>
      <c r="S71" s="310"/>
      <c r="T71" s="310"/>
    </row>
    <row r="72" spans="1:20" s="311" customFormat="1" x14ac:dyDescent="0.2">
      <c r="A72" s="500">
        <v>44377</v>
      </c>
      <c r="B72" s="321">
        <f t="shared" si="0"/>
        <v>70</v>
      </c>
      <c r="C72" s="331" t="s">
        <v>266</v>
      </c>
      <c r="D72" s="331" t="s">
        <v>463</v>
      </c>
      <c r="E72" s="331" t="s">
        <v>451</v>
      </c>
      <c r="F72" s="331" t="s">
        <v>452</v>
      </c>
      <c r="G72" s="332" t="s">
        <v>524</v>
      </c>
      <c r="H72" s="310"/>
      <c r="I72" s="310"/>
      <c r="J72" s="310"/>
      <c r="K72" s="310"/>
      <c r="L72" s="310"/>
      <c r="M72" s="310"/>
      <c r="N72" s="310"/>
      <c r="O72" s="310"/>
      <c r="P72" s="310"/>
      <c r="Q72" s="310"/>
      <c r="R72" s="310"/>
      <c r="S72" s="310"/>
      <c r="T72" s="310"/>
    </row>
    <row r="73" spans="1:20" s="235" customFormat="1" ht="42.75" x14ac:dyDescent="0.2">
      <c r="A73" s="500">
        <v>44377</v>
      </c>
      <c r="B73" s="321">
        <f t="shared" si="0"/>
        <v>71</v>
      </c>
      <c r="C73" s="331" t="s">
        <v>407</v>
      </c>
      <c r="D73" s="331"/>
      <c r="E73" s="331"/>
      <c r="F73" s="331" t="s">
        <v>408</v>
      </c>
      <c r="G73" s="332" t="s">
        <v>534</v>
      </c>
      <c r="H73" s="253"/>
      <c r="I73" s="253"/>
      <c r="J73" s="253"/>
      <c r="K73" s="253"/>
      <c r="L73" s="253"/>
      <c r="M73" s="253"/>
      <c r="N73" s="253"/>
      <c r="O73" s="253"/>
      <c r="P73" s="253"/>
      <c r="Q73" s="253"/>
      <c r="R73" s="253"/>
      <c r="S73" s="253"/>
      <c r="T73" s="253"/>
    </row>
    <row r="74" spans="1:20" s="235" customFormat="1" x14ac:dyDescent="0.2">
      <c r="A74" s="500">
        <v>44377</v>
      </c>
      <c r="B74" s="321">
        <f t="shared" si="0"/>
        <v>72</v>
      </c>
      <c r="C74" s="331" t="s">
        <v>275</v>
      </c>
      <c r="D74" s="331" t="s">
        <v>464</v>
      </c>
      <c r="E74" s="331" t="s">
        <v>409</v>
      </c>
      <c r="F74" s="331" t="s">
        <v>410</v>
      </c>
      <c r="G74" s="332" t="s">
        <v>455</v>
      </c>
      <c r="H74" s="253"/>
      <c r="I74" s="253"/>
      <c r="J74" s="253"/>
      <c r="K74" s="253"/>
      <c r="L74" s="253"/>
      <c r="M74" s="253"/>
      <c r="N74" s="253"/>
      <c r="O74" s="253"/>
      <c r="P74" s="253"/>
      <c r="Q74" s="253"/>
      <c r="R74" s="253"/>
      <c r="S74" s="253"/>
      <c r="T74" s="253"/>
    </row>
    <row r="75" spans="1:20" s="311" customFormat="1" ht="42.75" x14ac:dyDescent="0.2">
      <c r="A75" s="500">
        <v>44377</v>
      </c>
      <c r="B75" s="321">
        <f t="shared" si="0"/>
        <v>73</v>
      </c>
      <c r="C75" s="331" t="s">
        <v>275</v>
      </c>
      <c r="D75" s="331" t="s">
        <v>464</v>
      </c>
      <c r="E75" s="331" t="s">
        <v>400</v>
      </c>
      <c r="F75" s="331" t="s">
        <v>401</v>
      </c>
      <c r="G75" s="332" t="s">
        <v>402</v>
      </c>
      <c r="H75" s="310"/>
      <c r="I75" s="310"/>
      <c r="J75" s="310"/>
      <c r="K75" s="310"/>
      <c r="L75" s="310"/>
      <c r="M75" s="310"/>
      <c r="N75" s="310"/>
      <c r="O75" s="310"/>
      <c r="P75" s="310"/>
      <c r="Q75" s="310"/>
      <c r="R75" s="310"/>
      <c r="S75" s="310"/>
      <c r="T75" s="310"/>
    </row>
    <row r="76" spans="1:20" s="311" customFormat="1" x14ac:dyDescent="0.2">
      <c r="A76" s="500">
        <v>44377</v>
      </c>
      <c r="B76" s="321">
        <f t="shared" si="0"/>
        <v>74</v>
      </c>
      <c r="C76" s="331" t="s">
        <v>253</v>
      </c>
      <c r="D76" s="331"/>
      <c r="E76" s="331"/>
      <c r="F76" s="331" t="s">
        <v>408</v>
      </c>
      <c r="G76" s="332" t="s">
        <v>411</v>
      </c>
      <c r="H76" s="310"/>
      <c r="I76" s="310"/>
      <c r="J76" s="310"/>
      <c r="K76" s="310"/>
      <c r="L76" s="310"/>
      <c r="M76" s="310"/>
      <c r="N76" s="310"/>
      <c r="O76" s="310"/>
      <c r="P76" s="310"/>
      <c r="Q76" s="310"/>
      <c r="R76" s="310"/>
      <c r="S76" s="310"/>
      <c r="T76" s="310"/>
    </row>
    <row r="77" spans="1:20" s="311" customFormat="1" ht="28.5" x14ac:dyDescent="0.2">
      <c r="A77" s="500">
        <v>44377</v>
      </c>
      <c r="B77" s="321">
        <f t="shared" si="0"/>
        <v>75</v>
      </c>
      <c r="C77" s="331" t="s">
        <v>253</v>
      </c>
      <c r="D77" s="331" t="s">
        <v>465</v>
      </c>
      <c r="E77" s="331" t="s">
        <v>412</v>
      </c>
      <c r="F77" s="331" t="s">
        <v>384</v>
      </c>
      <c r="G77" s="332" t="s">
        <v>413</v>
      </c>
      <c r="H77" s="310"/>
      <c r="I77" s="310"/>
      <c r="J77" s="310"/>
      <c r="K77" s="310"/>
      <c r="L77" s="310"/>
      <c r="M77" s="310"/>
      <c r="N77" s="310"/>
      <c r="O77" s="310"/>
      <c r="P77" s="310"/>
      <c r="Q77" s="310"/>
      <c r="R77" s="310"/>
      <c r="S77" s="310"/>
      <c r="T77" s="310"/>
    </row>
    <row r="78" spans="1:20" s="311" customFormat="1" ht="28.5" x14ac:dyDescent="0.2">
      <c r="A78" s="500">
        <v>44377</v>
      </c>
      <c r="B78" s="321">
        <f t="shared" si="0"/>
        <v>76</v>
      </c>
      <c r="C78" s="331" t="s">
        <v>253</v>
      </c>
      <c r="D78" s="331" t="s">
        <v>465</v>
      </c>
      <c r="E78" s="331" t="s">
        <v>414</v>
      </c>
      <c r="F78" s="331" t="s">
        <v>384</v>
      </c>
      <c r="G78" s="332" t="s">
        <v>415</v>
      </c>
      <c r="H78" s="310"/>
      <c r="I78" s="310"/>
      <c r="J78" s="310"/>
      <c r="K78" s="310"/>
      <c r="L78" s="310"/>
      <c r="M78" s="310"/>
      <c r="N78" s="310"/>
      <c r="O78" s="310"/>
      <c r="P78" s="310"/>
      <c r="Q78" s="310"/>
      <c r="R78" s="310"/>
      <c r="S78" s="310"/>
      <c r="T78" s="310"/>
    </row>
    <row r="79" spans="1:20" s="406" customFormat="1" x14ac:dyDescent="0.2">
      <c r="A79" s="500">
        <v>44377</v>
      </c>
      <c r="B79" s="321">
        <f t="shared" si="0"/>
        <v>77</v>
      </c>
      <c r="C79" s="331" t="s">
        <v>253</v>
      </c>
      <c r="D79" s="330" t="s">
        <v>465</v>
      </c>
      <c r="E79" s="331" t="s">
        <v>499</v>
      </c>
      <c r="F79" s="331" t="s">
        <v>452</v>
      </c>
      <c r="G79" s="332" t="s">
        <v>500</v>
      </c>
      <c r="H79" s="405"/>
      <c r="I79" s="405"/>
      <c r="J79" s="405"/>
      <c r="K79" s="405"/>
      <c r="L79" s="405"/>
      <c r="M79" s="405"/>
      <c r="N79" s="405"/>
      <c r="O79" s="405"/>
      <c r="P79" s="405"/>
      <c r="Q79" s="405"/>
      <c r="R79" s="405"/>
      <c r="S79" s="405"/>
      <c r="T79" s="405"/>
    </row>
    <row r="80" spans="1:20" s="311" customFormat="1" ht="42.75" x14ac:dyDescent="0.2">
      <c r="A80" s="500">
        <v>44377</v>
      </c>
      <c r="B80" s="321">
        <f t="shared" si="0"/>
        <v>78</v>
      </c>
      <c r="C80" s="331" t="s">
        <v>416</v>
      </c>
      <c r="D80" s="331" t="s">
        <v>471</v>
      </c>
      <c r="E80" s="331" t="s">
        <v>417</v>
      </c>
      <c r="F80" s="331" t="s">
        <v>418</v>
      </c>
      <c r="G80" s="332" t="s">
        <v>419</v>
      </c>
      <c r="H80" s="310"/>
      <c r="I80" s="310"/>
      <c r="J80" s="310"/>
      <c r="K80" s="310"/>
      <c r="L80" s="310"/>
      <c r="M80" s="310"/>
      <c r="N80" s="310"/>
      <c r="O80" s="310"/>
      <c r="P80" s="310"/>
      <c r="Q80" s="310"/>
      <c r="R80" s="310"/>
      <c r="S80" s="310"/>
      <c r="T80" s="310"/>
    </row>
    <row r="81" spans="1:21" s="311" customFormat="1" ht="28.5" x14ac:dyDescent="0.2">
      <c r="A81" s="500">
        <v>44377</v>
      </c>
      <c r="B81" s="321">
        <f t="shared" si="0"/>
        <v>79</v>
      </c>
      <c r="C81" s="331" t="s">
        <v>416</v>
      </c>
      <c r="D81" s="331" t="s">
        <v>471</v>
      </c>
      <c r="E81" s="331" t="s">
        <v>487</v>
      </c>
      <c r="F81" s="331" t="s">
        <v>418</v>
      </c>
      <c r="G81" s="332" t="s">
        <v>420</v>
      </c>
      <c r="H81" s="310"/>
      <c r="I81" s="310"/>
      <c r="J81" s="310"/>
      <c r="K81" s="310"/>
      <c r="L81" s="310"/>
      <c r="M81" s="310"/>
      <c r="N81" s="310"/>
      <c r="O81" s="310"/>
      <c r="P81" s="310"/>
      <c r="Q81" s="310"/>
      <c r="R81" s="310"/>
      <c r="S81" s="310"/>
      <c r="T81" s="310"/>
    </row>
    <row r="82" spans="1:21" s="311" customFormat="1" ht="28.5" x14ac:dyDescent="0.2">
      <c r="A82" s="500">
        <v>44377</v>
      </c>
      <c r="B82" s="321">
        <f t="shared" si="0"/>
        <v>80</v>
      </c>
      <c r="C82" s="331" t="s">
        <v>416</v>
      </c>
      <c r="D82" s="331" t="s">
        <v>471</v>
      </c>
      <c r="E82" s="331" t="s">
        <v>472</v>
      </c>
      <c r="F82" s="331" t="s">
        <v>421</v>
      </c>
      <c r="G82" s="332" t="s">
        <v>486</v>
      </c>
      <c r="H82" s="310"/>
      <c r="I82" s="310"/>
      <c r="J82" s="310"/>
      <c r="K82" s="310"/>
      <c r="L82" s="310"/>
      <c r="M82" s="310"/>
      <c r="N82" s="310"/>
      <c r="O82" s="310"/>
      <c r="P82" s="310"/>
      <c r="Q82" s="310"/>
      <c r="R82" s="310"/>
      <c r="S82" s="310"/>
      <c r="T82" s="310"/>
    </row>
    <row r="83" spans="1:21" s="311" customFormat="1" ht="71.25" x14ac:dyDescent="0.2">
      <c r="A83" s="500">
        <v>44377</v>
      </c>
      <c r="B83" s="321">
        <f t="shared" si="0"/>
        <v>81</v>
      </c>
      <c r="C83" s="331" t="s">
        <v>416</v>
      </c>
      <c r="D83" s="331" t="s">
        <v>471</v>
      </c>
      <c r="E83" s="331" t="s">
        <v>422</v>
      </c>
      <c r="F83" s="331" t="s">
        <v>423</v>
      </c>
      <c r="G83" s="332" t="s">
        <v>456</v>
      </c>
      <c r="H83" s="310"/>
      <c r="I83" s="310"/>
      <c r="J83" s="310"/>
      <c r="K83" s="310"/>
      <c r="L83" s="310"/>
      <c r="M83" s="310"/>
      <c r="N83" s="310"/>
      <c r="O83" s="310"/>
      <c r="P83" s="310"/>
      <c r="Q83" s="310"/>
      <c r="R83" s="310"/>
      <c r="S83" s="310"/>
      <c r="T83" s="310"/>
    </row>
    <row r="84" spans="1:21" s="311" customFormat="1" x14ac:dyDescent="0.2">
      <c r="A84" s="500">
        <v>44377</v>
      </c>
      <c r="B84" s="321">
        <f t="shared" ref="B84:B87" si="1">B83+1</f>
        <v>82</v>
      </c>
      <c r="C84" s="331" t="s">
        <v>416</v>
      </c>
      <c r="D84" s="331" t="s">
        <v>471</v>
      </c>
      <c r="E84" s="331" t="s">
        <v>424</v>
      </c>
      <c r="F84" s="331" t="s">
        <v>404</v>
      </c>
      <c r="G84" s="332" t="s">
        <v>425</v>
      </c>
      <c r="H84" s="310"/>
      <c r="I84" s="310"/>
      <c r="J84" s="310"/>
      <c r="K84" s="310"/>
      <c r="L84" s="310"/>
      <c r="M84" s="310"/>
      <c r="N84" s="310"/>
      <c r="O84" s="310"/>
      <c r="P84" s="310"/>
      <c r="Q84" s="310"/>
      <c r="R84" s="310"/>
      <c r="S84" s="310"/>
      <c r="T84" s="310"/>
    </row>
    <row r="85" spans="1:21" s="311" customFormat="1" ht="28.5" x14ac:dyDescent="0.2">
      <c r="A85" s="500">
        <v>44377</v>
      </c>
      <c r="B85" s="321">
        <f t="shared" si="1"/>
        <v>83</v>
      </c>
      <c r="C85" s="331" t="s">
        <v>416</v>
      </c>
      <c r="D85" s="331" t="s">
        <v>471</v>
      </c>
      <c r="E85" s="331" t="s">
        <v>426</v>
      </c>
      <c r="F85" s="331" t="s">
        <v>427</v>
      </c>
      <c r="G85" s="332" t="s">
        <v>457</v>
      </c>
      <c r="H85" s="310"/>
      <c r="I85" s="310"/>
      <c r="J85" s="310"/>
      <c r="K85" s="310"/>
      <c r="L85" s="310"/>
      <c r="M85" s="310"/>
      <c r="N85" s="310"/>
      <c r="O85" s="310"/>
      <c r="P85" s="310"/>
      <c r="Q85" s="310"/>
      <c r="R85" s="310"/>
      <c r="S85" s="310"/>
      <c r="T85" s="310"/>
    </row>
    <row r="86" spans="1:21" s="235" customFormat="1" ht="28.5" x14ac:dyDescent="0.2">
      <c r="A86" s="500">
        <v>44377</v>
      </c>
      <c r="B86" s="321">
        <f t="shared" si="1"/>
        <v>84</v>
      </c>
      <c r="C86" s="331" t="s">
        <v>428</v>
      </c>
      <c r="D86" s="331"/>
      <c r="E86" s="331" t="s">
        <v>429</v>
      </c>
      <c r="F86" s="331" t="s">
        <v>404</v>
      </c>
      <c r="G86" s="332" t="s">
        <v>430</v>
      </c>
      <c r="H86" s="253"/>
      <c r="I86" s="253"/>
      <c r="J86" s="253"/>
      <c r="K86" s="253"/>
      <c r="L86" s="253"/>
      <c r="M86" s="253"/>
      <c r="N86" s="253"/>
      <c r="O86" s="253"/>
      <c r="P86" s="253"/>
      <c r="Q86" s="253"/>
      <c r="R86" s="253"/>
      <c r="S86" s="253"/>
      <c r="T86" s="253"/>
    </row>
    <row r="87" spans="1:21" s="235" customFormat="1" x14ac:dyDescent="0.2">
      <c r="A87" s="500">
        <v>44377</v>
      </c>
      <c r="B87" s="321">
        <f t="shared" si="1"/>
        <v>85</v>
      </c>
      <c r="C87" s="368" t="s">
        <v>428</v>
      </c>
      <c r="D87" s="377"/>
      <c r="E87" s="368" t="s">
        <v>458</v>
      </c>
      <c r="F87" s="368" t="s">
        <v>404</v>
      </c>
      <c r="G87" s="368" t="s">
        <v>459</v>
      </c>
      <c r="H87" s="253"/>
      <c r="I87" s="253"/>
      <c r="J87" s="253"/>
      <c r="K87" s="253"/>
      <c r="L87" s="253"/>
      <c r="M87" s="253"/>
      <c r="N87" s="253"/>
      <c r="O87" s="253"/>
      <c r="P87" s="253"/>
      <c r="Q87" s="253"/>
      <c r="R87" s="253"/>
      <c r="S87" s="253"/>
      <c r="T87" s="253"/>
      <c r="U87" s="253"/>
    </row>
    <row r="88" spans="1:21" s="235" customFormat="1" x14ac:dyDescent="0.2">
      <c r="B88" s="53"/>
      <c r="D88" s="53"/>
      <c r="H88" s="253"/>
      <c r="I88" s="253"/>
      <c r="J88" s="253"/>
      <c r="K88" s="253"/>
      <c r="L88" s="253"/>
      <c r="M88" s="253"/>
      <c r="N88" s="253"/>
      <c r="O88" s="253"/>
      <c r="P88" s="253"/>
      <c r="Q88" s="253"/>
      <c r="R88" s="253"/>
      <c r="S88" s="253"/>
      <c r="T88" s="253"/>
      <c r="U88" s="253"/>
    </row>
    <row r="89" spans="1:21" s="235" customFormat="1" x14ac:dyDescent="0.2">
      <c r="B89" s="53"/>
      <c r="D89" s="53"/>
      <c r="H89" s="253"/>
      <c r="I89" s="253"/>
      <c r="J89" s="253"/>
      <c r="K89" s="253"/>
      <c r="L89" s="253"/>
      <c r="M89" s="253"/>
      <c r="N89" s="253"/>
      <c r="O89" s="253"/>
      <c r="P89" s="253"/>
      <c r="Q89" s="253"/>
      <c r="R89" s="253"/>
      <c r="S89" s="253"/>
      <c r="T89" s="253"/>
      <c r="U89" s="253"/>
    </row>
    <row r="90" spans="1:21" s="235" customFormat="1" x14ac:dyDescent="0.2">
      <c r="B90" s="53"/>
      <c r="D90" s="53"/>
      <c r="H90" s="253"/>
      <c r="I90" s="253"/>
      <c r="J90" s="253"/>
      <c r="K90" s="253"/>
      <c r="L90" s="253"/>
      <c r="M90" s="253"/>
      <c r="N90" s="253"/>
      <c r="O90" s="253"/>
      <c r="P90" s="253"/>
      <c r="Q90" s="253"/>
      <c r="R90" s="253"/>
      <c r="S90" s="253"/>
      <c r="T90" s="253"/>
      <c r="U90" s="253"/>
    </row>
    <row r="91" spans="1:21" s="235" customFormat="1" x14ac:dyDescent="0.2">
      <c r="B91" s="53"/>
      <c r="D91" s="53"/>
      <c r="H91" s="253"/>
      <c r="I91" s="253"/>
      <c r="J91" s="253"/>
      <c r="K91" s="253"/>
      <c r="L91" s="253"/>
      <c r="M91" s="253"/>
      <c r="N91" s="253"/>
      <c r="O91" s="253"/>
      <c r="P91" s="253"/>
      <c r="Q91" s="253"/>
      <c r="R91" s="253"/>
      <c r="S91" s="253"/>
      <c r="T91" s="253"/>
      <c r="U91" s="253"/>
    </row>
    <row r="92" spans="1:21" s="235" customFormat="1" x14ac:dyDescent="0.2">
      <c r="B92" s="53"/>
      <c r="D92" s="53"/>
      <c r="H92" s="253"/>
      <c r="I92" s="253"/>
      <c r="J92" s="253"/>
      <c r="K92" s="253"/>
      <c r="L92" s="253"/>
      <c r="M92" s="253"/>
      <c r="N92" s="253"/>
      <c r="O92" s="253"/>
      <c r="P92" s="253"/>
      <c r="Q92" s="253"/>
      <c r="R92" s="253"/>
      <c r="S92" s="253"/>
      <c r="T92" s="253"/>
      <c r="U92" s="253"/>
    </row>
    <row r="93" spans="1:21" s="235" customFormat="1" x14ac:dyDescent="0.2">
      <c r="B93" s="53"/>
      <c r="D93" s="53"/>
      <c r="H93" s="253"/>
      <c r="I93" s="253"/>
      <c r="J93" s="253"/>
      <c r="K93" s="253"/>
      <c r="L93" s="253"/>
      <c r="M93" s="253"/>
      <c r="N93" s="253"/>
      <c r="O93" s="253"/>
      <c r="P93" s="253"/>
      <c r="Q93" s="253"/>
      <c r="R93" s="253"/>
      <c r="S93" s="253"/>
      <c r="T93" s="253"/>
      <c r="U93" s="253"/>
    </row>
    <row r="94" spans="1:21" s="235" customFormat="1" x14ac:dyDescent="0.2">
      <c r="B94" s="53"/>
      <c r="D94" s="53"/>
      <c r="H94" s="253"/>
      <c r="I94" s="253"/>
      <c r="J94" s="253"/>
      <c r="K94" s="253"/>
      <c r="L94" s="253"/>
      <c r="M94" s="253"/>
      <c r="N94" s="253"/>
      <c r="O94" s="253"/>
      <c r="P94" s="253"/>
      <c r="Q94" s="253"/>
      <c r="R94" s="253"/>
      <c r="S94" s="253"/>
      <c r="T94" s="253"/>
      <c r="U94" s="253"/>
    </row>
    <row r="95" spans="1:21" s="235" customFormat="1" x14ac:dyDescent="0.2">
      <c r="B95" s="53"/>
      <c r="D95" s="53"/>
      <c r="H95" s="253"/>
      <c r="I95" s="253"/>
      <c r="J95" s="253"/>
      <c r="K95" s="253"/>
      <c r="L95" s="253"/>
      <c r="M95" s="253"/>
      <c r="N95" s="253"/>
      <c r="O95" s="253"/>
      <c r="P95" s="253"/>
      <c r="Q95" s="253"/>
      <c r="R95" s="253"/>
      <c r="S95" s="253"/>
      <c r="T95" s="253"/>
      <c r="U95" s="253"/>
    </row>
    <row r="96" spans="1:21" s="235" customFormat="1" x14ac:dyDescent="0.2">
      <c r="B96" s="53"/>
      <c r="D96" s="53"/>
      <c r="H96" s="253"/>
      <c r="I96" s="253"/>
      <c r="J96" s="253"/>
      <c r="K96" s="253"/>
      <c r="L96" s="253"/>
      <c r="M96" s="253"/>
      <c r="N96" s="253"/>
      <c r="O96" s="253"/>
      <c r="P96" s="253"/>
      <c r="Q96" s="253"/>
      <c r="R96" s="253"/>
      <c r="S96" s="253"/>
      <c r="T96" s="253"/>
      <c r="U96" s="253"/>
    </row>
    <row r="97" spans="2:21" s="235" customFormat="1" x14ac:dyDescent="0.2">
      <c r="B97" s="53"/>
      <c r="D97" s="53"/>
      <c r="H97" s="253"/>
      <c r="I97" s="253"/>
      <c r="J97" s="253"/>
      <c r="K97" s="253"/>
      <c r="L97" s="253"/>
      <c r="M97" s="253"/>
      <c r="N97" s="253"/>
      <c r="O97" s="253"/>
      <c r="P97" s="253"/>
      <c r="Q97" s="253"/>
      <c r="R97" s="253"/>
      <c r="S97" s="253"/>
      <c r="T97" s="253"/>
      <c r="U97" s="253"/>
    </row>
    <row r="98" spans="2:21" s="235" customFormat="1" x14ac:dyDescent="0.2">
      <c r="B98" s="53"/>
      <c r="D98" s="53"/>
      <c r="H98" s="253"/>
      <c r="I98" s="253"/>
      <c r="J98" s="253"/>
      <c r="K98" s="253"/>
      <c r="L98" s="253"/>
      <c r="M98" s="253"/>
      <c r="N98" s="253"/>
      <c r="O98" s="253"/>
      <c r="P98" s="253"/>
      <c r="Q98" s="253"/>
      <c r="R98" s="253"/>
      <c r="S98" s="253"/>
      <c r="T98" s="253"/>
      <c r="U98" s="253"/>
    </row>
    <row r="99" spans="2:21" s="235" customFormat="1" x14ac:dyDescent="0.2">
      <c r="B99" s="53"/>
      <c r="D99" s="53"/>
      <c r="H99" s="253"/>
      <c r="I99" s="253"/>
      <c r="J99" s="253"/>
      <c r="K99" s="253"/>
      <c r="L99" s="253"/>
      <c r="M99" s="253"/>
      <c r="N99" s="253"/>
      <c r="O99" s="253"/>
      <c r="P99" s="253"/>
      <c r="Q99" s="253"/>
      <c r="R99" s="253"/>
      <c r="S99" s="253"/>
      <c r="T99" s="253"/>
      <c r="U99" s="253"/>
    </row>
    <row r="100" spans="2:21" s="235" customFormat="1" x14ac:dyDescent="0.2">
      <c r="B100" s="53"/>
      <c r="D100" s="53"/>
      <c r="H100" s="253"/>
      <c r="I100" s="253"/>
      <c r="J100" s="253"/>
      <c r="K100" s="253"/>
      <c r="L100" s="253"/>
      <c r="M100" s="253"/>
      <c r="N100" s="253"/>
      <c r="O100" s="253"/>
      <c r="P100" s="253"/>
      <c r="Q100" s="253"/>
      <c r="R100" s="253"/>
      <c r="S100" s="253"/>
      <c r="T100" s="253"/>
      <c r="U100" s="253"/>
    </row>
    <row r="101" spans="2:21" s="235" customFormat="1" x14ac:dyDescent="0.2">
      <c r="B101" s="53"/>
      <c r="D101" s="53"/>
      <c r="H101" s="253"/>
      <c r="I101" s="253"/>
      <c r="J101" s="253"/>
      <c r="K101" s="253"/>
      <c r="L101" s="253"/>
      <c r="M101" s="253"/>
      <c r="N101" s="253"/>
      <c r="O101" s="253"/>
      <c r="P101" s="253"/>
      <c r="Q101" s="253"/>
      <c r="R101" s="253"/>
      <c r="S101" s="253"/>
      <c r="T101" s="253"/>
      <c r="U101" s="253"/>
    </row>
    <row r="102" spans="2:21" s="235" customFormat="1" x14ac:dyDescent="0.2">
      <c r="B102" s="53"/>
      <c r="D102" s="53"/>
      <c r="H102" s="253"/>
      <c r="I102" s="253"/>
      <c r="J102" s="253"/>
      <c r="K102" s="253"/>
      <c r="L102" s="253"/>
      <c r="M102" s="253"/>
      <c r="N102" s="253"/>
      <c r="O102" s="253"/>
      <c r="P102" s="253"/>
      <c r="Q102" s="253"/>
      <c r="R102" s="253"/>
      <c r="S102" s="253"/>
      <c r="T102" s="253"/>
      <c r="U102" s="253"/>
    </row>
    <row r="103" spans="2:21" s="235" customFormat="1" x14ac:dyDescent="0.2">
      <c r="B103" s="53"/>
      <c r="D103" s="53"/>
      <c r="H103" s="253"/>
      <c r="I103" s="253"/>
      <c r="J103" s="253"/>
      <c r="K103" s="253"/>
      <c r="L103" s="253"/>
      <c r="M103" s="253"/>
      <c r="N103" s="253"/>
      <c r="O103" s="253"/>
      <c r="P103" s="253"/>
      <c r="Q103" s="253"/>
      <c r="R103" s="253"/>
      <c r="S103" s="253"/>
      <c r="T103" s="253"/>
      <c r="U103" s="253"/>
    </row>
    <row r="104" spans="2:21" s="235" customFormat="1" x14ac:dyDescent="0.2">
      <c r="B104" s="53"/>
      <c r="D104" s="53"/>
      <c r="H104" s="253"/>
      <c r="I104" s="253"/>
      <c r="J104" s="253"/>
      <c r="K104" s="253"/>
      <c r="L104" s="253"/>
      <c r="M104" s="253"/>
      <c r="N104" s="253"/>
      <c r="O104" s="253"/>
      <c r="P104" s="253"/>
      <c r="Q104" s="253"/>
      <c r="R104" s="253"/>
      <c r="S104" s="253"/>
      <c r="T104" s="253"/>
      <c r="U104" s="253"/>
    </row>
    <row r="105" spans="2:21" s="235" customFormat="1" x14ac:dyDescent="0.2">
      <c r="B105" s="53"/>
      <c r="D105" s="53"/>
      <c r="H105" s="253"/>
      <c r="I105" s="253"/>
      <c r="J105" s="253"/>
      <c r="K105" s="253"/>
      <c r="L105" s="253"/>
      <c r="M105" s="253"/>
      <c r="N105" s="253"/>
      <c r="O105" s="253"/>
      <c r="P105" s="253"/>
      <c r="Q105" s="253"/>
      <c r="R105" s="253"/>
      <c r="S105" s="253"/>
      <c r="T105" s="253"/>
      <c r="U105" s="253"/>
    </row>
    <row r="106" spans="2:21" s="235" customFormat="1" x14ac:dyDescent="0.2">
      <c r="B106" s="53"/>
      <c r="D106" s="53"/>
      <c r="H106" s="253"/>
      <c r="I106" s="253"/>
      <c r="J106" s="253"/>
      <c r="K106" s="253"/>
      <c r="L106" s="253"/>
      <c r="M106" s="253"/>
      <c r="N106" s="253"/>
      <c r="O106" s="253"/>
      <c r="P106" s="253"/>
      <c r="Q106" s="253"/>
      <c r="R106" s="253"/>
      <c r="S106" s="253"/>
      <c r="T106" s="253"/>
      <c r="U106" s="253"/>
    </row>
    <row r="107" spans="2:21" s="235" customFormat="1" x14ac:dyDescent="0.2">
      <c r="B107" s="53"/>
      <c r="D107" s="53"/>
      <c r="H107" s="253"/>
      <c r="I107" s="253"/>
      <c r="J107" s="253"/>
      <c r="K107" s="253"/>
      <c r="L107" s="253"/>
      <c r="M107" s="253"/>
      <c r="N107" s="253"/>
      <c r="O107" s="253"/>
      <c r="P107" s="253"/>
      <c r="Q107" s="253"/>
      <c r="R107" s="253"/>
      <c r="S107" s="253"/>
      <c r="T107" s="253"/>
      <c r="U107" s="253"/>
    </row>
    <row r="108" spans="2:21" s="235" customFormat="1" x14ac:dyDescent="0.2">
      <c r="B108" s="53"/>
      <c r="D108" s="53"/>
      <c r="H108" s="253"/>
      <c r="I108" s="253"/>
      <c r="J108" s="253"/>
      <c r="K108" s="253"/>
      <c r="L108" s="253"/>
      <c r="M108" s="253"/>
      <c r="N108" s="253"/>
      <c r="O108" s="253"/>
      <c r="P108" s="253"/>
      <c r="Q108" s="253"/>
      <c r="R108" s="253"/>
      <c r="S108" s="253"/>
      <c r="T108" s="253"/>
      <c r="U108" s="253"/>
    </row>
    <row r="109" spans="2:21" s="235" customFormat="1" x14ac:dyDescent="0.2">
      <c r="B109" s="53"/>
      <c r="D109" s="53"/>
      <c r="H109" s="253"/>
      <c r="I109" s="253"/>
      <c r="J109" s="253"/>
      <c r="K109" s="253"/>
      <c r="L109" s="253"/>
      <c r="M109" s="253"/>
      <c r="N109" s="253"/>
      <c r="O109" s="253"/>
      <c r="P109" s="253"/>
      <c r="Q109" s="253"/>
      <c r="R109" s="253"/>
      <c r="S109" s="253"/>
      <c r="T109" s="253"/>
      <c r="U109" s="253"/>
    </row>
    <row r="110" spans="2:21" s="235" customFormat="1" x14ac:dyDescent="0.2">
      <c r="B110" s="53"/>
      <c r="D110" s="53"/>
      <c r="H110" s="253"/>
      <c r="I110" s="253"/>
      <c r="J110" s="253"/>
      <c r="K110" s="253"/>
      <c r="L110" s="253"/>
      <c r="M110" s="253"/>
      <c r="N110" s="253"/>
      <c r="O110" s="253"/>
      <c r="P110" s="253"/>
      <c r="Q110" s="253"/>
      <c r="R110" s="253"/>
      <c r="S110" s="253"/>
      <c r="T110" s="253"/>
      <c r="U110" s="253"/>
    </row>
    <row r="111" spans="2:21" s="235" customFormat="1" x14ac:dyDescent="0.2">
      <c r="B111" s="53"/>
      <c r="D111" s="53"/>
      <c r="H111" s="253"/>
      <c r="I111" s="253"/>
      <c r="J111" s="253"/>
      <c r="K111" s="253"/>
      <c r="L111" s="253"/>
      <c r="M111" s="253"/>
      <c r="N111" s="253"/>
      <c r="O111" s="253"/>
      <c r="P111" s="253"/>
      <c r="Q111" s="253"/>
      <c r="R111" s="253"/>
      <c r="S111" s="253"/>
      <c r="T111" s="253"/>
      <c r="U111" s="253"/>
    </row>
    <row r="112" spans="2:21" s="235" customFormat="1" x14ac:dyDescent="0.2">
      <c r="B112" s="53"/>
      <c r="D112" s="53"/>
      <c r="H112" s="253"/>
      <c r="I112" s="253"/>
      <c r="J112" s="253"/>
      <c r="K112" s="253"/>
      <c r="L112" s="253"/>
      <c r="M112" s="253"/>
      <c r="N112" s="253"/>
      <c r="O112" s="253"/>
      <c r="P112" s="253"/>
      <c r="Q112" s="253"/>
      <c r="R112" s="253"/>
      <c r="S112" s="253"/>
      <c r="T112" s="253"/>
      <c r="U112" s="253"/>
    </row>
    <row r="113" spans="2:21" s="235" customFormat="1" x14ac:dyDescent="0.2">
      <c r="B113" s="53"/>
      <c r="D113" s="53"/>
      <c r="H113" s="253"/>
      <c r="I113" s="253"/>
      <c r="J113" s="253"/>
      <c r="K113" s="253"/>
      <c r="L113" s="253"/>
      <c r="M113" s="253"/>
      <c r="N113" s="253"/>
      <c r="O113" s="253"/>
      <c r="P113" s="253"/>
      <c r="Q113" s="253"/>
      <c r="R113" s="253"/>
      <c r="S113" s="253"/>
      <c r="T113" s="253"/>
      <c r="U113" s="253"/>
    </row>
    <row r="114" spans="2:21" s="235" customFormat="1" x14ac:dyDescent="0.2">
      <c r="B114" s="53"/>
      <c r="D114" s="53"/>
      <c r="H114" s="253"/>
      <c r="I114" s="253"/>
      <c r="J114" s="253"/>
      <c r="K114" s="253"/>
      <c r="L114" s="253"/>
      <c r="M114" s="253"/>
      <c r="N114" s="253"/>
      <c r="O114" s="253"/>
      <c r="P114" s="253"/>
      <c r="Q114" s="253"/>
      <c r="R114" s="253"/>
      <c r="S114" s="253"/>
      <c r="T114" s="253"/>
      <c r="U114" s="253"/>
    </row>
    <row r="115" spans="2:21" s="235" customFormat="1" x14ac:dyDescent="0.2">
      <c r="B115" s="53"/>
      <c r="D115" s="53"/>
      <c r="H115" s="253"/>
      <c r="I115" s="253"/>
      <c r="J115" s="253"/>
      <c r="K115" s="253"/>
      <c r="L115" s="253"/>
      <c r="M115" s="253"/>
      <c r="N115" s="253"/>
      <c r="O115" s="253"/>
      <c r="P115" s="253"/>
      <c r="Q115" s="253"/>
      <c r="R115" s="253"/>
      <c r="S115" s="253"/>
      <c r="T115" s="253"/>
      <c r="U115" s="253"/>
    </row>
    <row r="116" spans="2:21" s="235" customFormat="1" x14ac:dyDescent="0.2">
      <c r="B116" s="53"/>
      <c r="D116" s="53"/>
      <c r="H116" s="253"/>
      <c r="I116" s="253"/>
      <c r="J116" s="253"/>
      <c r="K116" s="253"/>
      <c r="L116" s="253"/>
      <c r="M116" s="253"/>
      <c r="N116" s="253"/>
      <c r="O116" s="253"/>
      <c r="P116" s="253"/>
      <c r="Q116" s="253"/>
      <c r="R116" s="253"/>
      <c r="S116" s="253"/>
      <c r="T116" s="253"/>
      <c r="U116" s="253"/>
    </row>
    <row r="117" spans="2:21" s="235" customFormat="1" x14ac:dyDescent="0.2">
      <c r="B117" s="53"/>
      <c r="D117" s="53"/>
      <c r="H117" s="253"/>
      <c r="I117" s="253"/>
      <c r="J117" s="253"/>
      <c r="K117" s="253"/>
      <c r="L117" s="253"/>
      <c r="M117" s="253"/>
      <c r="N117" s="253"/>
      <c r="O117" s="253"/>
      <c r="P117" s="253"/>
      <c r="Q117" s="253"/>
      <c r="R117" s="253"/>
      <c r="S117" s="253"/>
      <c r="T117" s="253"/>
      <c r="U117" s="253"/>
    </row>
    <row r="118" spans="2:21" s="235" customFormat="1" x14ac:dyDescent="0.2">
      <c r="B118" s="53"/>
      <c r="D118" s="53"/>
      <c r="H118" s="253"/>
      <c r="I118" s="253"/>
      <c r="J118" s="253"/>
      <c r="K118" s="253"/>
      <c r="L118" s="253"/>
      <c r="M118" s="253"/>
      <c r="N118" s="253"/>
      <c r="O118" s="253"/>
      <c r="P118" s="253"/>
      <c r="Q118" s="253"/>
      <c r="R118" s="253"/>
      <c r="S118" s="253"/>
      <c r="T118" s="253"/>
      <c r="U118" s="253"/>
    </row>
    <row r="119" spans="2:21" s="235" customFormat="1" x14ac:dyDescent="0.2">
      <c r="B119" s="53"/>
      <c r="D119" s="53"/>
      <c r="H119" s="253"/>
      <c r="I119" s="253"/>
      <c r="J119" s="253"/>
      <c r="K119" s="253"/>
      <c r="L119" s="253"/>
      <c r="M119" s="253"/>
      <c r="N119" s="253"/>
      <c r="O119" s="253"/>
      <c r="P119" s="253"/>
      <c r="Q119" s="253"/>
      <c r="R119" s="253"/>
      <c r="S119" s="253"/>
      <c r="T119" s="253"/>
      <c r="U119" s="253"/>
    </row>
    <row r="120" spans="2:21" s="235" customFormat="1" x14ac:dyDescent="0.2">
      <c r="B120" s="53"/>
      <c r="D120" s="53"/>
      <c r="H120" s="253"/>
      <c r="I120" s="253"/>
      <c r="J120" s="253"/>
      <c r="K120" s="253"/>
      <c r="L120" s="253"/>
      <c r="M120" s="253"/>
      <c r="N120" s="253"/>
      <c r="O120" s="253"/>
      <c r="P120" s="253"/>
      <c r="Q120" s="253"/>
      <c r="R120" s="253"/>
      <c r="S120" s="253"/>
      <c r="T120" s="253"/>
      <c r="U120" s="253"/>
    </row>
    <row r="121" spans="2:21" s="235" customFormat="1" x14ac:dyDescent="0.2">
      <c r="B121" s="53"/>
      <c r="D121" s="53"/>
      <c r="H121" s="253"/>
      <c r="I121" s="253"/>
      <c r="J121" s="253"/>
      <c r="K121" s="253"/>
      <c r="L121" s="253"/>
      <c r="M121" s="253"/>
      <c r="N121" s="253"/>
      <c r="O121" s="253"/>
      <c r="P121" s="253"/>
      <c r="Q121" s="253"/>
      <c r="R121" s="253"/>
      <c r="S121" s="253"/>
      <c r="T121" s="253"/>
      <c r="U121" s="253"/>
    </row>
    <row r="122" spans="2:21" s="235" customFormat="1" x14ac:dyDescent="0.2">
      <c r="B122" s="53"/>
      <c r="D122" s="53"/>
      <c r="H122" s="253"/>
      <c r="I122" s="253"/>
      <c r="J122" s="253"/>
      <c r="K122" s="253"/>
      <c r="L122" s="253"/>
      <c r="M122" s="253"/>
      <c r="N122" s="253"/>
      <c r="O122" s="253"/>
      <c r="P122" s="253"/>
      <c r="Q122" s="253"/>
      <c r="R122" s="253"/>
      <c r="S122" s="253"/>
      <c r="T122" s="253"/>
      <c r="U122" s="253"/>
    </row>
    <row r="123" spans="2:21" s="235" customFormat="1" x14ac:dyDescent="0.2">
      <c r="B123" s="53"/>
      <c r="D123" s="53"/>
      <c r="H123" s="253"/>
      <c r="I123" s="253"/>
      <c r="J123" s="253"/>
      <c r="K123" s="253"/>
      <c r="L123" s="253"/>
      <c r="M123" s="253"/>
      <c r="N123" s="253"/>
      <c r="O123" s="253"/>
      <c r="P123" s="253"/>
      <c r="Q123" s="253"/>
      <c r="R123" s="253"/>
      <c r="S123" s="253"/>
      <c r="T123" s="253"/>
      <c r="U123" s="253"/>
    </row>
    <row r="124" spans="2:21" s="235" customFormat="1" x14ac:dyDescent="0.2">
      <c r="B124" s="53"/>
      <c r="D124" s="53"/>
      <c r="H124" s="253"/>
      <c r="I124" s="253"/>
      <c r="J124" s="253"/>
      <c r="K124" s="253"/>
      <c r="L124" s="253"/>
      <c r="M124" s="253"/>
      <c r="N124" s="253"/>
      <c r="O124" s="253"/>
      <c r="P124" s="253"/>
      <c r="Q124" s="253"/>
      <c r="R124" s="253"/>
      <c r="S124" s="253"/>
      <c r="T124" s="253"/>
      <c r="U124" s="253"/>
    </row>
    <row r="125" spans="2:21" s="235" customFormat="1" x14ac:dyDescent="0.2">
      <c r="B125" s="53"/>
      <c r="D125" s="53"/>
      <c r="H125" s="253"/>
      <c r="I125" s="253"/>
      <c r="J125" s="253"/>
      <c r="K125" s="253"/>
      <c r="L125" s="253"/>
      <c r="M125" s="253"/>
      <c r="N125" s="253"/>
      <c r="O125" s="253"/>
      <c r="P125" s="253"/>
      <c r="Q125" s="253"/>
      <c r="R125" s="253"/>
      <c r="S125" s="253"/>
      <c r="T125" s="253"/>
      <c r="U125" s="253"/>
    </row>
    <row r="126" spans="2:21" s="235" customFormat="1" x14ac:dyDescent="0.2">
      <c r="B126" s="53"/>
      <c r="D126" s="53"/>
      <c r="H126" s="253"/>
      <c r="I126" s="253"/>
      <c r="J126" s="253"/>
      <c r="K126" s="253"/>
      <c r="L126" s="253"/>
      <c r="M126" s="253"/>
      <c r="N126" s="253"/>
      <c r="O126" s="253"/>
      <c r="P126" s="253"/>
      <c r="Q126" s="253"/>
      <c r="R126" s="253"/>
      <c r="S126" s="253"/>
      <c r="T126" s="253"/>
      <c r="U126" s="253"/>
    </row>
    <row r="127" spans="2:21" s="235" customFormat="1" x14ac:dyDescent="0.2">
      <c r="B127" s="53"/>
      <c r="D127" s="53"/>
      <c r="H127" s="253"/>
      <c r="I127" s="253"/>
      <c r="J127" s="253"/>
      <c r="K127" s="253"/>
      <c r="L127" s="253"/>
      <c r="M127" s="253"/>
      <c r="N127" s="253"/>
      <c r="O127" s="253"/>
      <c r="P127" s="253"/>
      <c r="Q127" s="253"/>
      <c r="R127" s="253"/>
      <c r="S127" s="253"/>
      <c r="T127" s="253"/>
      <c r="U127" s="253"/>
    </row>
    <row r="128" spans="2:21" s="235" customFormat="1" x14ac:dyDescent="0.2">
      <c r="B128" s="53"/>
      <c r="D128" s="53"/>
      <c r="H128" s="253"/>
      <c r="I128" s="253"/>
      <c r="J128" s="253"/>
      <c r="K128" s="253"/>
      <c r="L128" s="253"/>
      <c r="M128" s="253"/>
      <c r="N128" s="253"/>
      <c r="O128" s="253"/>
      <c r="P128" s="253"/>
      <c r="Q128" s="253"/>
      <c r="R128" s="253"/>
      <c r="S128" s="253"/>
      <c r="T128" s="253"/>
      <c r="U128" s="253"/>
    </row>
    <row r="129" spans="2:21" s="235" customFormat="1" x14ac:dyDescent="0.2">
      <c r="B129" s="53"/>
      <c r="D129" s="53"/>
      <c r="H129" s="253"/>
      <c r="I129" s="253"/>
      <c r="J129" s="253"/>
      <c r="K129" s="253"/>
      <c r="L129" s="253"/>
      <c r="M129" s="253"/>
      <c r="N129" s="253"/>
      <c r="O129" s="253"/>
      <c r="P129" s="253"/>
      <c r="Q129" s="253"/>
      <c r="R129" s="253"/>
      <c r="S129" s="253"/>
      <c r="T129" s="253"/>
      <c r="U129" s="253"/>
    </row>
    <row r="130" spans="2:21" s="235" customFormat="1" x14ac:dyDescent="0.2">
      <c r="B130" s="53"/>
      <c r="D130" s="53"/>
      <c r="H130" s="253"/>
      <c r="I130" s="253"/>
      <c r="J130" s="253"/>
      <c r="K130" s="253"/>
      <c r="L130" s="253"/>
      <c r="M130" s="253"/>
      <c r="N130" s="253"/>
      <c r="O130" s="253"/>
      <c r="P130" s="253"/>
      <c r="Q130" s="253"/>
      <c r="R130" s="253"/>
      <c r="S130" s="253"/>
      <c r="T130" s="253"/>
      <c r="U130" s="253"/>
    </row>
    <row r="131" spans="2:21" s="235" customFormat="1" x14ac:dyDescent="0.2">
      <c r="B131" s="53"/>
      <c r="D131" s="53"/>
      <c r="H131" s="253"/>
      <c r="I131" s="253"/>
      <c r="J131" s="253"/>
      <c r="K131" s="253"/>
      <c r="L131" s="253"/>
      <c r="M131" s="253"/>
      <c r="N131" s="253"/>
      <c r="O131" s="253"/>
      <c r="P131" s="253"/>
      <c r="Q131" s="253"/>
      <c r="R131" s="253"/>
      <c r="S131" s="253"/>
      <c r="T131" s="253"/>
      <c r="U131" s="253"/>
    </row>
    <row r="132" spans="2:21" s="235" customFormat="1" x14ac:dyDescent="0.2">
      <c r="B132" s="53"/>
      <c r="D132" s="53"/>
      <c r="H132" s="253"/>
      <c r="I132" s="253"/>
      <c r="J132" s="253"/>
      <c r="K132" s="253"/>
      <c r="L132" s="253"/>
      <c r="M132" s="253"/>
      <c r="N132" s="253"/>
      <c r="O132" s="253"/>
      <c r="P132" s="253"/>
      <c r="Q132" s="253"/>
      <c r="R132" s="253"/>
      <c r="S132" s="253"/>
      <c r="T132" s="253"/>
      <c r="U132" s="253"/>
    </row>
    <row r="133" spans="2:21" s="235" customFormat="1" x14ac:dyDescent="0.2">
      <c r="B133" s="53"/>
      <c r="D133" s="53"/>
      <c r="H133" s="253"/>
      <c r="I133" s="253"/>
      <c r="J133" s="253"/>
      <c r="K133" s="253"/>
      <c r="L133" s="253"/>
      <c r="M133" s="253"/>
      <c r="N133" s="253"/>
      <c r="O133" s="253"/>
      <c r="P133" s="253"/>
      <c r="Q133" s="253"/>
      <c r="R133" s="253"/>
      <c r="S133" s="253"/>
      <c r="T133" s="253"/>
      <c r="U133" s="253"/>
    </row>
    <row r="134" spans="2:21" s="235" customFormat="1" x14ac:dyDescent="0.2">
      <c r="B134" s="53"/>
      <c r="D134" s="53"/>
      <c r="H134" s="253"/>
      <c r="I134" s="253"/>
      <c r="J134" s="253"/>
      <c r="K134" s="253"/>
      <c r="L134" s="253"/>
      <c r="M134" s="253"/>
      <c r="N134" s="253"/>
      <c r="O134" s="253"/>
      <c r="P134" s="253"/>
      <c r="Q134" s="253"/>
      <c r="R134" s="253"/>
      <c r="S134" s="253"/>
      <c r="T134" s="253"/>
      <c r="U134" s="253"/>
    </row>
    <row r="135" spans="2:21" s="235" customFormat="1" x14ac:dyDescent="0.2">
      <c r="B135" s="53"/>
      <c r="D135" s="53"/>
      <c r="H135" s="253"/>
      <c r="I135" s="253"/>
      <c r="J135" s="253"/>
      <c r="K135" s="253"/>
      <c r="L135" s="253"/>
      <c r="M135" s="253"/>
      <c r="N135" s="253"/>
      <c r="O135" s="253"/>
      <c r="P135" s="253"/>
      <c r="Q135" s="253"/>
      <c r="R135" s="253"/>
      <c r="S135" s="253"/>
      <c r="T135" s="253"/>
      <c r="U135" s="253"/>
    </row>
    <row r="136" spans="2:21" s="235" customFormat="1" x14ac:dyDescent="0.2">
      <c r="B136" s="53"/>
      <c r="D136" s="53"/>
      <c r="H136" s="253"/>
      <c r="I136" s="253"/>
      <c r="J136" s="253"/>
      <c r="K136" s="253"/>
      <c r="L136" s="253"/>
      <c r="M136" s="253"/>
      <c r="N136" s="253"/>
      <c r="O136" s="253"/>
      <c r="P136" s="253"/>
      <c r="Q136" s="253"/>
      <c r="R136" s="253"/>
      <c r="S136" s="253"/>
      <c r="T136" s="253"/>
      <c r="U136" s="253"/>
    </row>
    <row r="137" spans="2:21" s="235" customFormat="1" x14ac:dyDescent="0.2">
      <c r="B137" s="53"/>
      <c r="D137" s="53"/>
      <c r="H137" s="253"/>
      <c r="I137" s="253"/>
      <c r="J137" s="253"/>
      <c r="K137" s="253"/>
      <c r="L137" s="253"/>
      <c r="M137" s="253"/>
      <c r="N137" s="253"/>
      <c r="O137" s="253"/>
      <c r="P137" s="253"/>
      <c r="Q137" s="253"/>
      <c r="R137" s="253"/>
      <c r="S137" s="253"/>
      <c r="T137" s="253"/>
      <c r="U137" s="253"/>
    </row>
    <row r="138" spans="2:21" s="235" customFormat="1" x14ac:dyDescent="0.2">
      <c r="B138" s="53"/>
      <c r="D138" s="53"/>
      <c r="H138" s="253"/>
      <c r="I138" s="253"/>
      <c r="J138" s="253"/>
      <c r="K138" s="253"/>
      <c r="L138" s="253"/>
      <c r="M138" s="253"/>
      <c r="N138" s="253"/>
      <c r="O138" s="253"/>
      <c r="P138" s="253"/>
      <c r="Q138" s="253"/>
      <c r="R138" s="253"/>
      <c r="S138" s="253"/>
      <c r="T138" s="253"/>
      <c r="U138" s="253"/>
    </row>
    <row r="139" spans="2:21" s="235" customFormat="1" x14ac:dyDescent="0.2">
      <c r="B139" s="53"/>
      <c r="D139" s="53"/>
      <c r="H139" s="253"/>
      <c r="I139" s="253"/>
      <c r="J139" s="253"/>
      <c r="K139" s="253"/>
      <c r="L139" s="253"/>
      <c r="M139" s="253"/>
      <c r="N139" s="253"/>
      <c r="O139" s="253"/>
      <c r="P139" s="253"/>
      <c r="Q139" s="253"/>
      <c r="R139" s="253"/>
      <c r="S139" s="253"/>
      <c r="T139" s="253"/>
      <c r="U139" s="253"/>
    </row>
    <row r="140" spans="2:21" s="235" customFormat="1" x14ac:dyDescent="0.2">
      <c r="B140" s="53"/>
      <c r="D140" s="53"/>
      <c r="H140" s="253"/>
      <c r="I140" s="253"/>
      <c r="J140" s="253"/>
      <c r="K140" s="253"/>
      <c r="L140" s="253"/>
      <c r="M140" s="253"/>
      <c r="N140" s="253"/>
      <c r="O140" s="253"/>
      <c r="P140" s="253"/>
      <c r="Q140" s="253"/>
      <c r="R140" s="253"/>
      <c r="S140" s="253"/>
      <c r="T140" s="253"/>
      <c r="U140" s="253"/>
    </row>
    <row r="141" spans="2:21" s="235" customFormat="1" x14ac:dyDescent="0.2">
      <c r="B141" s="53"/>
      <c r="D141" s="53"/>
      <c r="H141" s="253"/>
      <c r="I141" s="253"/>
      <c r="J141" s="253"/>
      <c r="K141" s="253"/>
      <c r="L141" s="253"/>
      <c r="M141" s="253"/>
      <c r="N141" s="253"/>
      <c r="O141" s="253"/>
      <c r="P141" s="253"/>
      <c r="Q141" s="253"/>
      <c r="R141" s="253"/>
      <c r="S141" s="253"/>
      <c r="T141" s="253"/>
      <c r="U141" s="253"/>
    </row>
    <row r="142" spans="2:21" s="235" customFormat="1" x14ac:dyDescent="0.2">
      <c r="B142" s="53"/>
      <c r="D142" s="53"/>
      <c r="H142" s="253"/>
      <c r="I142" s="253"/>
      <c r="J142" s="253"/>
      <c r="K142" s="253"/>
      <c r="L142" s="253"/>
      <c r="M142" s="253"/>
      <c r="N142" s="253"/>
      <c r="O142" s="253"/>
      <c r="P142" s="253"/>
      <c r="Q142" s="253"/>
      <c r="R142" s="253"/>
      <c r="S142" s="253"/>
      <c r="T142" s="253"/>
      <c r="U142" s="253"/>
    </row>
    <row r="143" spans="2:21" s="235" customFormat="1" x14ac:dyDescent="0.2">
      <c r="B143" s="53"/>
      <c r="D143" s="53"/>
      <c r="H143" s="253"/>
      <c r="I143" s="253"/>
      <c r="J143" s="253"/>
      <c r="K143" s="253"/>
      <c r="L143" s="253"/>
      <c r="M143" s="253"/>
      <c r="N143" s="253"/>
      <c r="O143" s="253"/>
      <c r="P143" s="253"/>
      <c r="Q143" s="253"/>
      <c r="R143" s="253"/>
      <c r="S143" s="253"/>
      <c r="T143" s="253"/>
      <c r="U143" s="253"/>
    </row>
    <row r="144" spans="2:21" s="235" customFormat="1" x14ac:dyDescent="0.2">
      <c r="B144" s="53"/>
      <c r="D144" s="53"/>
      <c r="H144" s="253"/>
      <c r="I144" s="253"/>
      <c r="J144" s="253"/>
      <c r="K144" s="253"/>
      <c r="L144" s="253"/>
      <c r="M144" s="253"/>
      <c r="N144" s="253"/>
      <c r="O144" s="253"/>
      <c r="P144" s="253"/>
      <c r="Q144" s="253"/>
      <c r="R144" s="253"/>
      <c r="S144" s="253"/>
      <c r="T144" s="253"/>
      <c r="U144" s="253"/>
    </row>
    <row r="145" spans="1:21" s="235" customFormat="1" x14ac:dyDescent="0.2">
      <c r="B145" s="53"/>
      <c r="D145" s="53"/>
      <c r="H145" s="253"/>
      <c r="I145" s="253"/>
      <c r="J145" s="253"/>
      <c r="K145" s="253"/>
      <c r="L145" s="253"/>
      <c r="M145" s="253"/>
      <c r="N145" s="253"/>
      <c r="O145" s="253"/>
      <c r="P145" s="253"/>
      <c r="Q145" s="253"/>
      <c r="R145" s="253"/>
      <c r="S145" s="253"/>
      <c r="T145" s="253"/>
      <c r="U145" s="253"/>
    </row>
    <row r="146" spans="1:21" s="235" customFormat="1" x14ac:dyDescent="0.2">
      <c r="B146" s="53"/>
      <c r="D146" s="53"/>
      <c r="H146" s="253"/>
      <c r="I146" s="253"/>
      <c r="J146" s="253"/>
      <c r="K146" s="253"/>
      <c r="L146" s="253"/>
      <c r="M146" s="253"/>
      <c r="N146" s="253"/>
      <c r="O146" s="253"/>
      <c r="P146" s="253"/>
      <c r="Q146" s="253"/>
      <c r="R146" s="253"/>
      <c r="S146" s="253"/>
      <c r="T146" s="253"/>
      <c r="U146" s="253"/>
    </row>
    <row r="147" spans="1:21" s="235" customFormat="1" x14ac:dyDescent="0.2">
      <c r="B147" s="53"/>
      <c r="D147" s="53"/>
      <c r="H147" s="253"/>
      <c r="I147" s="253"/>
      <c r="J147" s="253"/>
      <c r="K147" s="253"/>
      <c r="L147" s="253"/>
      <c r="M147" s="253"/>
      <c r="N147" s="253"/>
      <c r="O147" s="253"/>
      <c r="P147" s="253"/>
      <c r="Q147" s="253"/>
      <c r="R147" s="253"/>
      <c r="S147" s="253"/>
      <c r="T147" s="253"/>
      <c r="U147" s="253"/>
    </row>
    <row r="148" spans="1:21" s="235" customFormat="1" x14ac:dyDescent="0.2">
      <c r="B148" s="53"/>
      <c r="D148" s="53"/>
      <c r="H148" s="253"/>
      <c r="I148" s="253"/>
      <c r="J148" s="253"/>
      <c r="K148" s="253"/>
      <c r="L148" s="253"/>
      <c r="M148" s="253"/>
      <c r="N148" s="253"/>
      <c r="O148" s="253"/>
      <c r="P148" s="253"/>
      <c r="Q148" s="253"/>
      <c r="R148" s="253"/>
      <c r="S148" s="253"/>
      <c r="T148" s="253"/>
      <c r="U148" s="253"/>
    </row>
    <row r="149" spans="1:21" s="235" customFormat="1" x14ac:dyDescent="0.2">
      <c r="B149" s="53"/>
      <c r="D149" s="53"/>
      <c r="H149" s="253"/>
      <c r="I149" s="253"/>
      <c r="J149" s="253"/>
      <c r="K149" s="253"/>
      <c r="L149" s="253"/>
      <c r="M149" s="253"/>
      <c r="N149" s="253"/>
      <c r="O149" s="253"/>
      <c r="P149" s="253"/>
      <c r="Q149" s="253"/>
      <c r="R149" s="253"/>
      <c r="S149" s="253"/>
      <c r="T149" s="253"/>
      <c r="U149" s="253"/>
    </row>
    <row r="150" spans="1:21" s="235" customFormat="1" x14ac:dyDescent="0.2">
      <c r="B150" s="53"/>
      <c r="D150" s="53"/>
      <c r="H150" s="253"/>
      <c r="I150" s="253"/>
      <c r="J150" s="253"/>
      <c r="K150" s="253"/>
      <c r="L150" s="253"/>
      <c r="M150" s="253"/>
      <c r="N150" s="253"/>
      <c r="O150" s="253"/>
      <c r="P150" s="253"/>
      <c r="Q150" s="253"/>
      <c r="R150" s="253"/>
      <c r="S150" s="253"/>
      <c r="T150" s="253"/>
      <c r="U150" s="253"/>
    </row>
    <row r="151" spans="1:21" s="235" customFormat="1" x14ac:dyDescent="0.2">
      <c r="B151" s="53"/>
      <c r="D151" s="53"/>
      <c r="H151" s="253"/>
      <c r="I151" s="253"/>
      <c r="J151" s="253"/>
      <c r="K151" s="253"/>
      <c r="L151" s="253"/>
      <c r="M151" s="253"/>
      <c r="N151" s="253"/>
      <c r="O151" s="253"/>
      <c r="P151" s="253"/>
      <c r="Q151" s="253"/>
      <c r="R151" s="253"/>
      <c r="S151" s="253"/>
      <c r="T151" s="253"/>
      <c r="U151" s="253"/>
    </row>
    <row r="152" spans="1:21" s="235" customFormat="1" x14ac:dyDescent="0.2">
      <c r="B152" s="53"/>
      <c r="D152" s="53"/>
      <c r="H152" s="253"/>
      <c r="I152" s="253"/>
      <c r="J152" s="253"/>
      <c r="K152" s="253"/>
      <c r="L152" s="253"/>
      <c r="M152" s="253"/>
      <c r="N152" s="253"/>
      <c r="O152" s="253"/>
      <c r="P152" s="253"/>
      <c r="Q152" s="253"/>
      <c r="R152" s="253"/>
      <c r="S152" s="253"/>
      <c r="T152" s="253"/>
      <c r="U152" s="253"/>
    </row>
    <row r="153" spans="1:21" s="235" customFormat="1" x14ac:dyDescent="0.2">
      <c r="B153" s="53"/>
      <c r="D153" s="53"/>
      <c r="H153" s="253"/>
      <c r="I153" s="253"/>
      <c r="J153" s="253"/>
      <c r="K153" s="253"/>
      <c r="L153" s="253"/>
      <c r="M153" s="253"/>
      <c r="N153" s="253"/>
      <c r="O153" s="253"/>
      <c r="P153" s="253"/>
      <c r="Q153" s="253"/>
      <c r="R153" s="253"/>
      <c r="S153" s="253"/>
      <c r="T153" s="253"/>
      <c r="U153" s="253"/>
    </row>
    <row r="154" spans="1:21" s="235" customFormat="1" x14ac:dyDescent="0.2">
      <c r="B154" s="53"/>
      <c r="D154" s="53"/>
      <c r="H154" s="253"/>
      <c r="I154" s="253"/>
      <c r="J154" s="253"/>
      <c r="K154" s="253"/>
      <c r="L154" s="253"/>
      <c r="M154" s="253"/>
      <c r="N154" s="253"/>
      <c r="O154" s="253"/>
      <c r="P154" s="253"/>
      <c r="Q154" s="253"/>
      <c r="R154" s="253"/>
      <c r="S154" s="253"/>
      <c r="T154" s="253"/>
      <c r="U154" s="253"/>
    </row>
    <row r="155" spans="1:21" s="235" customFormat="1" x14ac:dyDescent="0.2">
      <c r="B155" s="53"/>
      <c r="D155" s="53"/>
      <c r="H155" s="253"/>
      <c r="I155" s="253"/>
      <c r="J155" s="253"/>
      <c r="K155" s="253"/>
      <c r="L155" s="253"/>
      <c r="M155" s="253"/>
      <c r="N155" s="253"/>
      <c r="O155" s="253"/>
      <c r="P155" s="253"/>
      <c r="Q155" s="253"/>
      <c r="R155" s="253"/>
      <c r="S155" s="253"/>
      <c r="T155" s="253"/>
      <c r="U155" s="253"/>
    </row>
    <row r="156" spans="1:21" s="235" customFormat="1" x14ac:dyDescent="0.2">
      <c r="B156" s="53"/>
      <c r="D156" s="53"/>
      <c r="H156" s="253"/>
      <c r="I156" s="253"/>
      <c r="J156" s="253"/>
      <c r="K156" s="253"/>
      <c r="L156" s="253"/>
      <c r="M156" s="253"/>
      <c r="N156" s="253"/>
      <c r="O156" s="253"/>
      <c r="P156" s="253"/>
      <c r="Q156" s="253"/>
      <c r="R156" s="253"/>
      <c r="S156" s="253"/>
      <c r="T156" s="253"/>
      <c r="U156" s="253"/>
    </row>
    <row r="157" spans="1:21" s="235" customFormat="1" x14ac:dyDescent="0.2">
      <c r="B157" s="53"/>
      <c r="D157" s="53"/>
      <c r="H157" s="253"/>
      <c r="I157" s="253"/>
      <c r="J157" s="253"/>
      <c r="K157" s="253"/>
      <c r="L157" s="253"/>
      <c r="M157" s="253"/>
      <c r="N157" s="253"/>
      <c r="O157" s="253"/>
      <c r="P157" s="253"/>
      <c r="Q157" s="253"/>
      <c r="R157" s="253"/>
      <c r="S157" s="253"/>
      <c r="T157" s="253"/>
      <c r="U157" s="253"/>
    </row>
    <row r="158" spans="1:21" x14ac:dyDescent="0.2">
      <c r="A158" s="235"/>
      <c r="C158" s="235"/>
      <c r="E158" s="235"/>
      <c r="F158" s="235"/>
      <c r="G158" s="235"/>
    </row>
    <row r="159" spans="1:21" x14ac:dyDescent="0.2">
      <c r="A159" s="235"/>
      <c r="C159" s="235"/>
      <c r="E159" s="235"/>
      <c r="F159" s="235"/>
      <c r="G159" s="235"/>
    </row>
  </sheetData>
  <phoneticPr fontId="47" type="noConversion"/>
  <pageMargins left="0.23622047244094491" right="0.23622047244094491" top="0.74803149606299213" bottom="0.74803149606299213" header="0.31496062992125984" footer="0.31496062992125984"/>
  <pageSetup paperSize="9" scale="25" orientation="landscape" r:id="rId1"/>
  <headerFooter alignWithMargins="0">
    <oddFooter>&amp;A&amp;RPage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6" tint="-0.499984740745262"/>
    <pageSetUpPr fitToPage="1"/>
  </sheetPr>
  <dimension ref="A1:P40"/>
  <sheetViews>
    <sheetView tabSelected="1" workbookViewId="0">
      <selection activeCell="N12" sqref="N12"/>
    </sheetView>
  </sheetViews>
  <sheetFormatPr defaultColWidth="9" defaultRowHeight="23.25" x14ac:dyDescent="0.35"/>
  <cols>
    <col min="1" max="1" width="6" style="9" customWidth="1"/>
    <col min="2" max="2" width="5.625" style="9" customWidth="1"/>
    <col min="3" max="4" width="16.625" style="9" customWidth="1"/>
    <col min="5" max="5" width="14.875" style="9" customWidth="1"/>
    <col min="6" max="6" width="4.75" style="9" customWidth="1"/>
    <col min="7" max="8" width="16.625" style="9" customWidth="1"/>
    <col min="9" max="14" width="10.625" style="9" customWidth="1"/>
    <col min="15" max="15" width="3.875" style="9" customWidth="1"/>
    <col min="16" max="16384" width="9" style="9"/>
  </cols>
  <sheetData>
    <row r="1" spans="1:16" ht="23.25" customHeight="1" thickBot="1" x14ac:dyDescent="0.4">
      <c r="A1" s="9" t="s">
        <v>15</v>
      </c>
    </row>
    <row r="2" spans="1:16" ht="15" customHeight="1" x14ac:dyDescent="0.35">
      <c r="B2" s="121"/>
      <c r="C2" s="122"/>
      <c r="D2" s="122"/>
      <c r="E2" s="122"/>
      <c r="F2" s="122"/>
      <c r="G2" s="122"/>
      <c r="H2" s="122"/>
      <c r="I2" s="123"/>
      <c r="J2" s="10"/>
      <c r="K2" s="10"/>
      <c r="L2" s="10"/>
      <c r="M2" s="10"/>
      <c r="N2" s="10"/>
      <c r="O2" s="10"/>
      <c r="P2" s="11"/>
    </row>
    <row r="3" spans="1:16" ht="21" customHeight="1" x14ac:dyDescent="0.35">
      <c r="B3" s="124"/>
      <c r="C3" s="125"/>
      <c r="D3" s="126"/>
      <c r="E3" s="125" t="s">
        <v>16</v>
      </c>
      <c r="F3" s="126"/>
      <c r="G3" s="125"/>
      <c r="H3" s="126"/>
      <c r="I3" s="127"/>
      <c r="J3" s="12"/>
      <c r="K3" s="12"/>
      <c r="L3" s="12"/>
      <c r="M3" s="12"/>
      <c r="N3" s="12"/>
      <c r="O3" s="13"/>
      <c r="P3" s="11"/>
    </row>
    <row r="4" spans="1:16" ht="15" customHeight="1" thickBot="1" x14ac:dyDescent="0.4">
      <c r="B4" s="124"/>
      <c r="C4" s="128"/>
      <c r="D4" s="129"/>
      <c r="E4" s="128"/>
      <c r="F4" s="128"/>
      <c r="G4" s="128"/>
      <c r="H4" s="130"/>
      <c r="I4" s="127"/>
      <c r="J4" s="14"/>
      <c r="K4" s="14"/>
      <c r="L4" s="14"/>
      <c r="M4" s="14"/>
      <c r="N4" s="14"/>
      <c r="O4" s="10"/>
      <c r="P4" s="11"/>
    </row>
    <row r="5" spans="1:16" s="15" customFormat="1" ht="15" customHeight="1" x14ac:dyDescent="0.2">
      <c r="B5" s="131"/>
      <c r="C5" s="132"/>
      <c r="D5" s="132"/>
      <c r="E5" s="132"/>
      <c r="F5" s="132"/>
      <c r="G5" s="132"/>
      <c r="H5" s="132"/>
      <c r="I5" s="133"/>
      <c r="J5" s="14"/>
      <c r="K5" s="14"/>
      <c r="L5" s="14"/>
      <c r="M5" s="14"/>
      <c r="N5" s="14"/>
      <c r="O5" s="12"/>
      <c r="P5" s="16"/>
    </row>
    <row r="6" spans="1:16" s="44" customFormat="1" ht="15" customHeight="1" x14ac:dyDescent="0.2">
      <c r="B6" s="134"/>
      <c r="C6" s="135"/>
      <c r="D6" s="135"/>
      <c r="E6" s="135"/>
      <c r="F6" s="135"/>
      <c r="G6" s="135"/>
      <c r="H6" s="135"/>
      <c r="I6" s="136"/>
      <c r="J6" s="14"/>
      <c r="K6" s="14"/>
      <c r="L6" s="14"/>
      <c r="M6" s="14"/>
      <c r="N6" s="14"/>
      <c r="O6" s="12"/>
      <c r="P6" s="14"/>
    </row>
    <row r="7" spans="1:16" s="44" customFormat="1" ht="15" customHeight="1" x14ac:dyDescent="0.2">
      <c r="B7" s="134"/>
      <c r="C7" s="135"/>
      <c r="D7" s="135"/>
      <c r="E7" s="135"/>
      <c r="F7" s="135"/>
      <c r="G7" s="135"/>
      <c r="H7" s="135"/>
      <c r="I7" s="136"/>
      <c r="J7" s="14"/>
      <c r="K7" s="14"/>
      <c r="L7" s="14"/>
      <c r="M7" s="14"/>
      <c r="N7" s="14"/>
      <c r="O7" s="12"/>
      <c r="P7" s="14"/>
    </row>
    <row r="8" spans="1:16" s="44" customFormat="1" ht="15" customHeight="1" x14ac:dyDescent="0.2">
      <c r="B8" s="134"/>
      <c r="C8" s="135"/>
      <c r="D8" s="135"/>
      <c r="E8" s="135"/>
      <c r="F8" s="135"/>
      <c r="G8" s="135"/>
      <c r="H8" s="135"/>
      <c r="I8" s="136"/>
      <c r="J8" s="14"/>
      <c r="K8" s="14"/>
      <c r="L8" s="14"/>
      <c r="M8" s="14"/>
      <c r="N8" s="14"/>
      <c r="O8" s="12"/>
      <c r="P8" s="14"/>
    </row>
    <row r="9" spans="1:16" s="44" customFormat="1" ht="15" customHeight="1" x14ac:dyDescent="0.2">
      <c r="B9" s="134"/>
      <c r="C9" s="135"/>
      <c r="D9" s="135"/>
      <c r="E9" s="135"/>
      <c r="F9" s="135"/>
      <c r="G9" s="135"/>
      <c r="H9" s="135"/>
      <c r="I9" s="136"/>
      <c r="J9" s="14"/>
      <c r="K9" s="14"/>
      <c r="L9" s="14"/>
      <c r="M9" s="14"/>
      <c r="N9" s="14"/>
      <c r="O9" s="12"/>
      <c r="P9" s="14"/>
    </row>
    <row r="10" spans="1:16" s="44" customFormat="1" ht="15" customHeight="1" x14ac:dyDescent="0.2">
      <c r="B10" s="134"/>
      <c r="C10" s="135"/>
      <c r="D10" s="135"/>
      <c r="E10" s="135"/>
      <c r="F10" s="135"/>
      <c r="G10" s="135"/>
      <c r="H10" s="135"/>
      <c r="I10" s="136"/>
      <c r="J10" s="14"/>
      <c r="K10" s="14"/>
      <c r="L10" s="14"/>
      <c r="M10" s="14"/>
      <c r="N10" s="14"/>
      <c r="O10" s="12"/>
      <c r="P10" s="14"/>
    </row>
    <row r="11" spans="1:16" s="44" customFormat="1" ht="15" customHeight="1" x14ac:dyDescent="0.2">
      <c r="B11" s="134"/>
      <c r="C11" s="135"/>
      <c r="D11" s="135"/>
      <c r="E11" s="135"/>
      <c r="F11" s="135"/>
      <c r="G11" s="135"/>
      <c r="H11" s="135"/>
      <c r="I11" s="136"/>
      <c r="J11" s="14"/>
      <c r="K11" s="14"/>
      <c r="L11" s="14"/>
      <c r="M11" s="14"/>
      <c r="N11" s="14"/>
      <c r="O11" s="12"/>
      <c r="P11" s="14"/>
    </row>
    <row r="12" spans="1:16" s="44" customFormat="1" ht="15" customHeight="1" x14ac:dyDescent="0.2">
      <c r="B12" s="134"/>
      <c r="C12" s="135"/>
      <c r="D12" s="135"/>
      <c r="E12" s="135"/>
      <c r="F12" s="135"/>
      <c r="G12" s="135"/>
      <c r="H12" s="135"/>
      <c r="I12" s="136"/>
      <c r="J12" s="14"/>
      <c r="K12" s="14"/>
      <c r="L12" s="14"/>
      <c r="M12" s="14"/>
      <c r="N12" s="14"/>
      <c r="O12" s="12"/>
      <c r="P12" s="14"/>
    </row>
    <row r="13" spans="1:16" s="44" customFormat="1" ht="15" customHeight="1" x14ac:dyDescent="0.2">
      <c r="B13" s="134"/>
      <c r="C13" s="135"/>
      <c r="D13" s="135"/>
      <c r="E13" s="135"/>
      <c r="F13" s="135"/>
      <c r="G13" s="135"/>
      <c r="H13" s="135"/>
      <c r="I13" s="136"/>
      <c r="J13" s="14"/>
      <c r="K13" s="14"/>
      <c r="L13" s="14"/>
      <c r="M13" s="14"/>
      <c r="N13" s="14"/>
      <c r="O13" s="12"/>
      <c r="P13" s="14"/>
    </row>
    <row r="14" spans="1:16" s="44" customFormat="1" ht="15" customHeight="1" x14ac:dyDescent="0.2">
      <c r="B14" s="134"/>
      <c r="C14" s="440"/>
      <c r="D14" s="440"/>
      <c r="E14" s="440"/>
      <c r="F14" s="135"/>
      <c r="G14" s="135"/>
      <c r="H14" s="135"/>
      <c r="I14" s="136"/>
      <c r="J14" s="14"/>
      <c r="K14" s="14"/>
      <c r="L14" s="14"/>
      <c r="M14" s="14"/>
      <c r="N14" s="14"/>
      <c r="O14" s="12"/>
      <c r="P14" s="14"/>
    </row>
    <row r="15" spans="1:16" s="44" customFormat="1" ht="15" customHeight="1" x14ac:dyDescent="0.2">
      <c r="B15" s="134"/>
      <c r="C15" s="135"/>
      <c r="D15" s="135"/>
      <c r="E15" s="135"/>
      <c r="F15" s="135"/>
      <c r="G15" s="135"/>
      <c r="H15" s="135"/>
      <c r="I15" s="136"/>
      <c r="J15" s="14"/>
      <c r="K15" s="14"/>
      <c r="L15" s="14"/>
      <c r="M15" s="14"/>
      <c r="N15" s="14"/>
      <c r="O15" s="12"/>
      <c r="P15" s="14"/>
    </row>
    <row r="16" spans="1:16" s="44" customFormat="1" ht="15" customHeight="1" x14ac:dyDescent="0.2">
      <c r="B16" s="134"/>
      <c r="C16" s="135"/>
      <c r="D16" s="135"/>
      <c r="E16" s="135"/>
      <c r="F16" s="135"/>
      <c r="G16" s="135"/>
      <c r="H16" s="135"/>
      <c r="I16" s="136"/>
      <c r="J16" s="14"/>
      <c r="K16" s="14"/>
      <c r="L16" s="14"/>
      <c r="M16" s="14"/>
      <c r="N16" s="14"/>
      <c r="O16" s="12"/>
      <c r="P16" s="14"/>
    </row>
    <row r="17" spans="1:16" s="44" customFormat="1" ht="15" customHeight="1" x14ac:dyDescent="0.2">
      <c r="B17" s="134"/>
      <c r="C17" s="135"/>
      <c r="D17" s="135"/>
      <c r="E17" s="135"/>
      <c r="F17" s="135"/>
      <c r="G17" s="135"/>
      <c r="H17" s="135"/>
      <c r="I17" s="136"/>
      <c r="J17" s="14"/>
      <c r="K17" s="14"/>
      <c r="L17" s="14"/>
      <c r="M17" s="14"/>
      <c r="N17" s="14"/>
      <c r="O17" s="12"/>
      <c r="P17" s="14"/>
    </row>
    <row r="18" spans="1:16" s="44" customFormat="1" ht="15" customHeight="1" x14ac:dyDescent="0.2">
      <c r="B18" s="134"/>
      <c r="C18" s="135"/>
      <c r="D18" s="135"/>
      <c r="E18" s="135"/>
      <c r="F18" s="135"/>
      <c r="G18" s="135"/>
      <c r="H18" s="135"/>
      <c r="I18" s="136"/>
      <c r="J18" s="14"/>
      <c r="K18" s="14"/>
      <c r="L18" s="14"/>
      <c r="M18" s="14"/>
      <c r="N18" s="14"/>
      <c r="O18" s="12"/>
      <c r="P18" s="14"/>
    </row>
    <row r="19" spans="1:16" s="44" customFormat="1" ht="15" customHeight="1" x14ac:dyDescent="0.2">
      <c r="B19" s="134"/>
      <c r="C19" s="135"/>
      <c r="D19" s="135"/>
      <c r="E19" s="135"/>
      <c r="F19" s="135"/>
      <c r="G19" s="135"/>
      <c r="H19" s="135"/>
      <c r="I19" s="136"/>
      <c r="J19" s="14"/>
      <c r="K19" s="14"/>
      <c r="L19" s="14"/>
      <c r="M19" s="14"/>
      <c r="N19" s="14"/>
      <c r="O19" s="12"/>
      <c r="P19" s="14"/>
    </row>
    <row r="20" spans="1:16" s="44" customFormat="1" ht="15" customHeight="1" x14ac:dyDescent="0.2">
      <c r="B20" s="134"/>
      <c r="C20" s="135"/>
      <c r="D20" s="135"/>
      <c r="E20" s="135"/>
      <c r="F20" s="135"/>
      <c r="G20" s="135"/>
      <c r="H20" s="135"/>
      <c r="I20" s="136"/>
      <c r="J20" s="14"/>
      <c r="K20" s="14"/>
      <c r="L20" s="14"/>
      <c r="M20" s="14"/>
      <c r="N20" s="14"/>
      <c r="O20" s="12"/>
      <c r="P20" s="14"/>
    </row>
    <row r="21" spans="1:16" s="44" customFormat="1" ht="15.75" customHeight="1" x14ac:dyDescent="0.2">
      <c r="B21" s="134"/>
      <c r="C21" s="135"/>
      <c r="D21" s="135"/>
      <c r="E21" s="135"/>
      <c r="F21" s="135"/>
      <c r="G21" s="135"/>
      <c r="H21" s="135"/>
      <c r="I21" s="136"/>
      <c r="J21" s="14"/>
      <c r="K21" s="14"/>
      <c r="L21" s="14"/>
      <c r="M21" s="14"/>
      <c r="N21" s="14"/>
      <c r="O21" s="12"/>
      <c r="P21" s="14"/>
    </row>
    <row r="22" spans="1:16" s="44" customFormat="1" ht="15.75" customHeight="1" x14ac:dyDescent="0.2">
      <c r="B22" s="134"/>
      <c r="C22" s="135"/>
      <c r="D22" s="135"/>
      <c r="E22" s="135"/>
      <c r="F22" s="135"/>
      <c r="G22" s="135"/>
      <c r="H22" s="135"/>
      <c r="I22" s="136"/>
      <c r="J22" s="14"/>
      <c r="K22" s="14"/>
      <c r="L22" s="14"/>
      <c r="M22" s="14"/>
      <c r="N22" s="14"/>
      <c r="O22" s="12"/>
      <c r="P22" s="14"/>
    </row>
    <row r="23" spans="1:16" s="44" customFormat="1" ht="15" customHeight="1" x14ac:dyDescent="0.2">
      <c r="B23" s="134"/>
      <c r="C23" s="135"/>
      <c r="D23" s="135"/>
      <c r="E23" s="135"/>
      <c r="F23" s="135"/>
      <c r="G23" s="135"/>
      <c r="H23" s="135"/>
      <c r="I23" s="136"/>
      <c r="J23" s="14"/>
      <c r="K23" s="14"/>
      <c r="L23" s="14"/>
      <c r="M23" s="14"/>
      <c r="N23" s="14"/>
      <c r="O23" s="12"/>
      <c r="P23" s="14"/>
    </row>
    <row r="24" spans="1:16" s="44" customFormat="1" ht="15" customHeight="1" x14ac:dyDescent="0.2">
      <c r="B24" s="134"/>
      <c r="C24" s="135"/>
      <c r="D24" s="135"/>
      <c r="E24" s="135"/>
      <c r="F24" s="135"/>
      <c r="G24" s="135"/>
      <c r="H24" s="135"/>
      <c r="I24" s="136"/>
      <c r="J24" s="14"/>
      <c r="K24" s="14"/>
      <c r="L24" s="14"/>
      <c r="M24" s="14"/>
      <c r="N24" s="14"/>
      <c r="O24" s="12"/>
      <c r="P24" s="14"/>
    </row>
    <row r="25" spans="1:16" s="44" customFormat="1" ht="15" customHeight="1" x14ac:dyDescent="0.2">
      <c r="B25" s="134"/>
      <c r="C25" s="135"/>
      <c r="D25" s="135"/>
      <c r="E25" s="135"/>
      <c r="F25" s="135"/>
      <c r="G25" s="135"/>
      <c r="H25" s="135"/>
      <c r="I25" s="136"/>
      <c r="J25" s="14"/>
      <c r="K25" s="14"/>
      <c r="L25" s="14"/>
      <c r="M25" s="14"/>
      <c r="N25" s="14"/>
      <c r="O25" s="12"/>
      <c r="P25" s="14"/>
    </row>
    <row r="26" spans="1:16" s="44" customFormat="1" ht="15" customHeight="1" x14ac:dyDescent="0.2">
      <c r="B26" s="134"/>
      <c r="C26" s="135"/>
      <c r="D26" s="137"/>
      <c r="E26" s="135"/>
      <c r="F26" s="135"/>
      <c r="G26" s="135"/>
      <c r="H26" s="135"/>
      <c r="I26" s="136"/>
      <c r="J26" s="14"/>
      <c r="K26" s="14"/>
      <c r="L26" s="14"/>
      <c r="M26" s="14"/>
      <c r="N26" s="14"/>
      <c r="O26" s="12"/>
      <c r="P26" s="14"/>
    </row>
    <row r="27" spans="1:16" s="44" customFormat="1" ht="15" customHeight="1" x14ac:dyDescent="0.2">
      <c r="A27" s="14"/>
      <c r="B27" s="134"/>
      <c r="C27" s="137"/>
      <c r="D27" s="137"/>
      <c r="E27" s="135"/>
      <c r="F27" s="135"/>
      <c r="G27" s="135"/>
      <c r="H27" s="135"/>
      <c r="I27" s="136"/>
      <c r="J27" s="14"/>
      <c r="K27" s="14"/>
      <c r="L27" s="14"/>
      <c r="M27" s="14"/>
      <c r="N27" s="14"/>
      <c r="O27" s="12"/>
      <c r="P27" s="14"/>
    </row>
    <row r="28" spans="1:16" s="44" customFormat="1" ht="15" customHeight="1" x14ac:dyDescent="0.2">
      <c r="A28" s="14"/>
      <c r="B28" s="134"/>
      <c r="C28" s="137"/>
      <c r="D28" s="137"/>
      <c r="E28" s="135"/>
      <c r="F28" s="135"/>
      <c r="G28" s="135"/>
      <c r="H28" s="135"/>
      <c r="I28" s="136"/>
      <c r="J28" s="14"/>
      <c r="K28" s="14"/>
      <c r="L28" s="14"/>
      <c r="M28" s="14"/>
      <c r="N28" s="14"/>
      <c r="O28" s="12"/>
      <c r="P28" s="14"/>
    </row>
    <row r="29" spans="1:16" s="44" customFormat="1" ht="15" customHeight="1" x14ac:dyDescent="0.2">
      <c r="A29" s="14"/>
      <c r="B29" s="134"/>
      <c r="C29" s="137"/>
      <c r="D29" s="137"/>
      <c r="E29" s="135"/>
      <c r="F29" s="135"/>
      <c r="G29" s="135"/>
      <c r="H29" s="135"/>
      <c r="I29" s="136"/>
      <c r="J29" s="14"/>
      <c r="K29" s="14"/>
      <c r="L29" s="14"/>
      <c r="M29" s="14"/>
      <c r="N29" s="14"/>
      <c r="O29" s="12"/>
      <c r="P29" s="14"/>
    </row>
    <row r="30" spans="1:16" s="44" customFormat="1" ht="15" customHeight="1" x14ac:dyDescent="0.2">
      <c r="A30" s="14"/>
      <c r="B30" s="134"/>
      <c r="C30" s="135"/>
      <c r="D30" s="135"/>
      <c r="E30" s="135"/>
      <c r="F30" s="135"/>
      <c r="G30" s="135"/>
      <c r="H30" s="135"/>
      <c r="I30" s="136"/>
      <c r="J30" s="14"/>
      <c r="K30" s="14"/>
      <c r="L30" s="14"/>
      <c r="M30" s="14"/>
      <c r="N30" s="14"/>
      <c r="O30" s="12"/>
      <c r="P30" s="14"/>
    </row>
    <row r="31" spans="1:16" s="44" customFormat="1" ht="15" customHeight="1" x14ac:dyDescent="0.2">
      <c r="A31" s="14"/>
      <c r="B31" s="134"/>
      <c r="C31" s="135"/>
      <c r="D31" s="135"/>
      <c r="E31" s="135"/>
      <c r="F31" s="135"/>
      <c r="G31" s="135"/>
      <c r="H31" s="135"/>
      <c r="I31" s="136"/>
      <c r="J31" s="12"/>
      <c r="K31" s="12"/>
      <c r="L31" s="12"/>
      <c r="M31" s="12"/>
      <c r="N31" s="12"/>
      <c r="O31" s="12"/>
      <c r="P31" s="14"/>
    </row>
    <row r="32" spans="1:16" s="44" customFormat="1" ht="15" customHeight="1" x14ac:dyDescent="0.2">
      <c r="A32" s="14"/>
      <c r="B32" s="134"/>
      <c r="C32" s="135"/>
      <c r="D32" s="135"/>
      <c r="E32" s="135"/>
      <c r="F32" s="135"/>
      <c r="G32" s="135"/>
      <c r="H32" s="135"/>
      <c r="I32" s="136"/>
      <c r="J32" s="12"/>
      <c r="K32" s="12"/>
      <c r="L32" s="12"/>
      <c r="M32" s="12"/>
      <c r="N32" s="12"/>
      <c r="O32" s="12"/>
      <c r="P32" s="14"/>
    </row>
    <row r="33" spans="1:16" s="44" customFormat="1" ht="15" customHeight="1" x14ac:dyDescent="0.2">
      <c r="A33" s="14"/>
      <c r="B33" s="134"/>
      <c r="C33" s="135"/>
      <c r="D33" s="135"/>
      <c r="E33" s="135"/>
      <c r="F33" s="135"/>
      <c r="G33" s="135"/>
      <c r="H33" s="135"/>
      <c r="I33" s="136"/>
      <c r="J33" s="12"/>
      <c r="K33" s="12"/>
      <c r="L33" s="12"/>
      <c r="M33" s="12"/>
      <c r="N33" s="12"/>
      <c r="O33" s="12"/>
      <c r="P33" s="14"/>
    </row>
    <row r="34" spans="1:16" s="44" customFormat="1" ht="15" customHeight="1" x14ac:dyDescent="0.2">
      <c r="A34" s="14"/>
      <c r="B34" s="134"/>
      <c r="C34" s="135"/>
      <c r="D34" s="135"/>
      <c r="E34" s="135"/>
      <c r="F34" s="135"/>
      <c r="G34" s="135"/>
      <c r="H34" s="135"/>
      <c r="I34" s="136"/>
      <c r="J34" s="12"/>
      <c r="K34" s="12"/>
      <c r="L34" s="12"/>
      <c r="M34" s="12"/>
      <c r="N34" s="12"/>
      <c r="O34" s="12"/>
      <c r="P34" s="14"/>
    </row>
    <row r="35" spans="1:16" s="44" customFormat="1" ht="15" customHeight="1" x14ac:dyDescent="0.2">
      <c r="A35" s="14"/>
      <c r="B35" s="134"/>
      <c r="C35" s="135"/>
      <c r="D35" s="135"/>
      <c r="E35" s="135"/>
      <c r="F35" s="138"/>
      <c r="G35" s="135"/>
      <c r="H35" s="135"/>
      <c r="I35" s="136"/>
      <c r="J35" s="12"/>
      <c r="K35" s="12"/>
      <c r="L35" s="12"/>
      <c r="M35" s="12"/>
      <c r="N35" s="12"/>
      <c r="O35" s="12"/>
      <c r="P35" s="14"/>
    </row>
    <row r="36" spans="1:16" s="44" customFormat="1" ht="15" customHeight="1" x14ac:dyDescent="0.2">
      <c r="A36" s="14"/>
      <c r="B36" s="134"/>
      <c r="C36" s="135"/>
      <c r="D36" s="135"/>
      <c r="E36" s="135"/>
      <c r="F36" s="138"/>
      <c r="G36" s="135"/>
      <c r="H36" s="139"/>
      <c r="I36" s="136"/>
      <c r="J36" s="12"/>
      <c r="K36" s="12"/>
      <c r="L36" s="12"/>
      <c r="M36" s="12"/>
      <c r="N36" s="12"/>
      <c r="O36" s="12"/>
      <c r="P36" s="14"/>
    </row>
    <row r="37" spans="1:16" s="44" customFormat="1" ht="15" customHeight="1" x14ac:dyDescent="0.2">
      <c r="A37" s="14"/>
      <c r="B37" s="134"/>
      <c r="C37" s="135"/>
      <c r="D37" s="135"/>
      <c r="E37" s="135"/>
      <c r="F37" s="138"/>
      <c r="G37" s="135"/>
      <c r="H37" s="135"/>
      <c r="I37" s="136"/>
      <c r="J37" s="12"/>
      <c r="K37" s="12"/>
      <c r="L37" s="12"/>
      <c r="M37" s="12"/>
      <c r="N37" s="12"/>
      <c r="O37" s="12"/>
      <c r="P37" s="14"/>
    </row>
    <row r="38" spans="1:16" s="44" customFormat="1" ht="15" customHeight="1" x14ac:dyDescent="0.2">
      <c r="A38" s="14"/>
      <c r="B38" s="134"/>
      <c r="C38" s="135"/>
      <c r="D38" s="135"/>
      <c r="E38" s="135"/>
      <c r="F38" s="138"/>
      <c r="G38" s="135"/>
      <c r="H38" s="135"/>
      <c r="I38" s="136"/>
      <c r="J38" s="12"/>
      <c r="K38" s="12"/>
      <c r="L38" s="12"/>
      <c r="M38" s="12"/>
      <c r="N38" s="12"/>
      <c r="O38" s="12"/>
      <c r="P38" s="14"/>
    </row>
    <row r="39" spans="1:16" s="44" customFormat="1" ht="15" customHeight="1" x14ac:dyDescent="0.2">
      <c r="A39" s="14"/>
      <c r="B39" s="134"/>
      <c r="C39" s="135"/>
      <c r="D39" s="135"/>
      <c r="E39" s="135"/>
      <c r="F39" s="138"/>
      <c r="G39" s="135"/>
      <c r="H39" s="135"/>
      <c r="I39" s="136"/>
      <c r="J39" s="12"/>
      <c r="K39" s="12"/>
      <c r="L39" s="12"/>
      <c r="M39" s="12"/>
      <c r="N39" s="12"/>
      <c r="O39" s="12"/>
      <c r="P39" s="14"/>
    </row>
    <row r="40" spans="1:16" ht="24" thickBot="1" x14ac:dyDescent="0.4">
      <c r="B40" s="140"/>
      <c r="C40" s="141"/>
      <c r="D40" s="141"/>
      <c r="E40" s="142"/>
      <c r="F40" s="142"/>
      <c r="G40" s="142"/>
      <c r="H40" s="142"/>
      <c r="I40" s="143"/>
    </row>
  </sheetData>
  <mergeCells count="1">
    <mergeCell ref="C14:E14"/>
  </mergeCells>
  <phoneticPr fontId="27" type="noConversion"/>
  <pageMargins left="0.23622047244094491" right="0.23622047244094491" top="0.74803149606299213" bottom="0.74803149606299213" header="0.31496062992125984" footer="0.31496062992125984"/>
  <pageSetup paperSize="9" scale="76" orientation="landscape" r:id="rId1"/>
  <headerFooter alignWithMargins="0">
    <oddFooter>&amp;A&amp;RPage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20"/>
  <sheetViews>
    <sheetView workbookViewId="0">
      <selection activeCell="A3" sqref="A3"/>
    </sheetView>
  </sheetViews>
  <sheetFormatPr defaultColWidth="9" defaultRowHeight="15" customHeight="1" x14ac:dyDescent="0.2"/>
  <cols>
    <col min="1" max="1" width="14.125" style="43" customWidth="1"/>
    <col min="2" max="2" width="27.75" style="43" customWidth="1"/>
    <col min="3" max="16384" width="9" style="43"/>
  </cols>
  <sheetData>
    <row r="1" spans="1:2" ht="15" customHeight="1" x14ac:dyDescent="0.2">
      <c r="A1" s="43" t="s">
        <v>137</v>
      </c>
    </row>
    <row r="3" spans="1:2" ht="15" customHeight="1" x14ac:dyDescent="0.2">
      <c r="A3" s="317"/>
      <c r="B3" s="319" t="s">
        <v>128</v>
      </c>
    </row>
    <row r="4" spans="1:2" ht="15" customHeight="1" x14ac:dyDescent="0.2">
      <c r="A4" s="318"/>
      <c r="B4" s="319" t="s">
        <v>78</v>
      </c>
    </row>
    <row r="5" spans="1:2" ht="15" customHeight="1" x14ac:dyDescent="0.2">
      <c r="A5" s="318"/>
      <c r="B5" s="319" t="s">
        <v>129</v>
      </c>
    </row>
    <row r="6" spans="1:2" ht="15" customHeight="1" x14ac:dyDescent="0.2">
      <c r="A6" s="318"/>
      <c r="B6" s="319" t="s">
        <v>131</v>
      </c>
    </row>
    <row r="7" spans="1:2" ht="15" customHeight="1" x14ac:dyDescent="0.2">
      <c r="A7" s="318"/>
      <c r="B7" s="319" t="s">
        <v>329</v>
      </c>
    </row>
    <row r="8" spans="1:2" ht="15" customHeight="1" x14ac:dyDescent="0.2">
      <c r="A8" s="318"/>
      <c r="B8" s="319" t="s">
        <v>133</v>
      </c>
    </row>
    <row r="9" spans="1:2" ht="15" customHeight="1" x14ac:dyDescent="0.2">
      <c r="A9" s="318"/>
      <c r="B9" s="319" t="s">
        <v>0</v>
      </c>
    </row>
    <row r="10" spans="1:2" ht="15" customHeight="1" x14ac:dyDescent="0.2">
      <c r="A10" s="318"/>
      <c r="B10" s="319" t="s">
        <v>135</v>
      </c>
    </row>
    <row r="11" spans="1:2" ht="15" customHeight="1" x14ac:dyDescent="0.2">
      <c r="A11" s="318"/>
      <c r="B11" s="319" t="s">
        <v>203</v>
      </c>
    </row>
    <row r="12" spans="1:2" ht="15" customHeight="1" x14ac:dyDescent="0.2">
      <c r="A12" s="318"/>
      <c r="B12" s="320" t="s">
        <v>435</v>
      </c>
    </row>
    <row r="13" spans="1:2" ht="15" customHeight="1" x14ac:dyDescent="0.2">
      <c r="A13" s="318"/>
      <c r="B13" s="318"/>
    </row>
    <row r="14" spans="1:2" ht="15" customHeight="1" x14ac:dyDescent="0.2">
      <c r="A14" s="318"/>
      <c r="B14" s="318"/>
    </row>
    <row r="15" spans="1:2" ht="15" customHeight="1" x14ac:dyDescent="0.2">
      <c r="A15" s="317" t="s">
        <v>436</v>
      </c>
      <c r="B15" s="320" t="s">
        <v>432</v>
      </c>
    </row>
    <row r="16" spans="1:2" ht="15" customHeight="1" x14ac:dyDescent="0.2">
      <c r="A16" s="318"/>
      <c r="B16" s="320" t="s">
        <v>264</v>
      </c>
    </row>
    <row r="17" spans="1:2" ht="15" customHeight="1" x14ac:dyDescent="0.2">
      <c r="A17" s="318"/>
      <c r="B17" s="320" t="s">
        <v>434</v>
      </c>
    </row>
    <row r="18" spans="1:2" ht="15" customHeight="1" x14ac:dyDescent="0.2">
      <c r="A18" s="318"/>
      <c r="B18" s="318"/>
    </row>
    <row r="19" spans="1:2" ht="15" customHeight="1" x14ac:dyDescent="0.2">
      <c r="A19" s="317" t="s">
        <v>439</v>
      </c>
      <c r="B19" s="316" t="s">
        <v>437</v>
      </c>
    </row>
    <row r="20" spans="1:2" ht="15" customHeight="1" x14ac:dyDescent="0.2">
      <c r="A20" s="318"/>
      <c r="B20" s="316" t="s">
        <v>438</v>
      </c>
    </row>
  </sheetData>
  <pageMargins left="0.7" right="0.7" top="0.75" bottom="0.75" header="0.3" footer="0.3"/>
  <pageSetup paperSize="9" orientation="landscape" r:id="rId1"/>
  <headerFooter>
    <oddFooter>&amp;L&amp;8&amp;F&amp;D&amp;T&amp;C&amp;8&amp;A&amp;R&amp;8Page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999"/>
    <pageSetUpPr fitToPage="1"/>
  </sheetPr>
  <dimension ref="B1:H36"/>
  <sheetViews>
    <sheetView zoomScaleNormal="100" workbookViewId="0">
      <selection activeCell="A3" sqref="A3"/>
    </sheetView>
  </sheetViews>
  <sheetFormatPr defaultColWidth="9" defaultRowHeight="12.75" x14ac:dyDescent="0.2"/>
  <cols>
    <col min="1" max="1" width="11.875" style="19" customWidth="1"/>
    <col min="2" max="2" width="47.375" style="19" customWidth="1"/>
    <col min="3" max="4" width="42.75" style="19" customWidth="1"/>
    <col min="5" max="5" width="6.625" style="19" customWidth="1"/>
    <col min="6" max="8" width="19.75" style="19" customWidth="1"/>
    <col min="9" max="9" width="18.25" style="19" customWidth="1"/>
    <col min="10" max="16384" width="9" style="19"/>
  </cols>
  <sheetData>
    <row r="1" spans="2:8" ht="29.25" customHeight="1" x14ac:dyDescent="0.45">
      <c r="B1" s="20" t="s">
        <v>88</v>
      </c>
      <c r="D1" s="42"/>
    </row>
    <row r="2" spans="2:8" ht="15" x14ac:dyDescent="0.25">
      <c r="B2" s="46">
        <f>Tradingname</f>
        <v>0</v>
      </c>
      <c r="C2" s="47"/>
    </row>
    <row r="3" spans="2:8" ht="15" x14ac:dyDescent="0.25">
      <c r="B3" s="48" t="s">
        <v>157</v>
      </c>
      <c r="C3" s="49">
        <f>Yearending</f>
        <v>44377</v>
      </c>
    </row>
    <row r="4" spans="2:8" ht="20.25" x14ac:dyDescent="0.3">
      <c r="B4" s="17"/>
    </row>
    <row r="5" spans="2:8" ht="15.75" x14ac:dyDescent="0.25">
      <c r="B5" s="28" t="s">
        <v>160</v>
      </c>
    </row>
    <row r="6" spans="2:8" x14ac:dyDescent="0.2">
      <c r="B6" s="21"/>
      <c r="C6" s="24"/>
      <c r="D6" s="24"/>
      <c r="E6" s="25"/>
      <c r="F6" s="29"/>
      <c r="G6" s="26"/>
      <c r="H6" s="26"/>
    </row>
    <row r="7" spans="2:8" ht="13.5" customHeight="1" x14ac:dyDescent="0.2">
      <c r="B7" s="144" t="s">
        <v>27</v>
      </c>
      <c r="C7" s="145"/>
      <c r="D7" s="146"/>
    </row>
    <row r="8" spans="2:8" ht="13.5" customHeight="1" x14ac:dyDescent="0.2">
      <c r="B8" s="144" t="s">
        <v>156</v>
      </c>
      <c r="C8" s="147"/>
      <c r="D8" s="146"/>
    </row>
    <row r="9" spans="2:8" ht="13.5" customHeight="1" x14ac:dyDescent="0.2">
      <c r="B9" s="144" t="s">
        <v>28</v>
      </c>
      <c r="C9" s="148"/>
      <c r="D9" s="146"/>
    </row>
    <row r="10" spans="2:8" ht="13.5" customHeight="1" x14ac:dyDescent="0.2">
      <c r="B10" s="144" t="s">
        <v>29</v>
      </c>
      <c r="C10" s="148"/>
      <c r="D10" s="146"/>
    </row>
    <row r="11" spans="2:8" x14ac:dyDescent="0.2">
      <c r="B11" s="146"/>
      <c r="C11" s="146"/>
      <c r="D11" s="146"/>
    </row>
    <row r="12" spans="2:8" ht="15.75" x14ac:dyDescent="0.25">
      <c r="B12" s="149" t="s">
        <v>161</v>
      </c>
      <c r="C12" s="146"/>
      <c r="D12" s="146"/>
    </row>
    <row r="13" spans="2:8" x14ac:dyDescent="0.2">
      <c r="B13" s="146"/>
      <c r="C13" s="146"/>
      <c r="D13" s="146"/>
    </row>
    <row r="14" spans="2:8" ht="51" customHeight="1" x14ac:dyDescent="0.2">
      <c r="B14" s="150" t="s">
        <v>30</v>
      </c>
      <c r="C14" s="151" t="s">
        <v>116</v>
      </c>
      <c r="D14" s="151" t="s">
        <v>41</v>
      </c>
    </row>
    <row r="15" spans="2:8" ht="14.25" x14ac:dyDescent="0.2">
      <c r="B15" s="154" t="s">
        <v>31</v>
      </c>
      <c r="C15" s="155"/>
      <c r="D15" s="156"/>
    </row>
    <row r="16" spans="2:8" x14ac:dyDescent="0.2">
      <c r="B16" s="340" t="s">
        <v>349</v>
      </c>
      <c r="C16" s="152"/>
      <c r="D16" s="152"/>
    </row>
    <row r="17" spans="2:4" ht="17.25" customHeight="1" x14ac:dyDescent="0.2">
      <c r="B17" s="144" t="s">
        <v>32</v>
      </c>
      <c r="C17" s="152"/>
      <c r="D17" s="152"/>
    </row>
    <row r="18" spans="2:4" x14ac:dyDescent="0.2">
      <c r="B18" s="144" t="s">
        <v>33</v>
      </c>
      <c r="C18" s="152"/>
      <c r="D18" s="152"/>
    </row>
    <row r="19" spans="2:4" ht="14.25" x14ac:dyDescent="0.2">
      <c r="B19" s="154" t="s">
        <v>207</v>
      </c>
      <c r="C19" s="155"/>
      <c r="D19" s="156"/>
    </row>
    <row r="20" spans="2:4" x14ac:dyDescent="0.2">
      <c r="B20" s="340" t="s">
        <v>350</v>
      </c>
      <c r="C20" s="152"/>
      <c r="D20" s="152"/>
    </row>
    <row r="21" spans="2:4" x14ac:dyDescent="0.2">
      <c r="B21" s="340" t="s">
        <v>351</v>
      </c>
      <c r="C21" s="152"/>
      <c r="D21" s="152"/>
    </row>
    <row r="22" spans="2:4" ht="14.25" x14ac:dyDescent="0.2">
      <c r="B22" s="154" t="s">
        <v>34</v>
      </c>
      <c r="C22" s="155"/>
      <c r="D22" s="156"/>
    </row>
    <row r="23" spans="2:4" x14ac:dyDescent="0.2">
      <c r="B23" s="144" t="s">
        <v>35</v>
      </c>
      <c r="C23" s="152"/>
      <c r="D23" s="152"/>
    </row>
    <row r="24" spans="2:4" x14ac:dyDescent="0.2">
      <c r="B24" s="144" t="s">
        <v>36</v>
      </c>
      <c r="C24" s="152"/>
      <c r="D24" s="152"/>
    </row>
    <row r="25" spans="2:4" ht="14.25" x14ac:dyDescent="0.2">
      <c r="B25" s="154" t="s">
        <v>37</v>
      </c>
      <c r="C25" s="155"/>
      <c r="D25" s="156"/>
    </row>
    <row r="26" spans="2:4" x14ac:dyDescent="0.2">
      <c r="B26" s="144" t="s">
        <v>38</v>
      </c>
      <c r="C26" s="152"/>
      <c r="D26" s="152"/>
    </row>
    <row r="27" spans="2:4" x14ac:dyDescent="0.2">
      <c r="B27" s="144" t="s">
        <v>39</v>
      </c>
      <c r="C27" s="152"/>
      <c r="D27" s="152"/>
    </row>
    <row r="28" spans="2:4" ht="14.25" x14ac:dyDescent="0.2">
      <c r="B28" s="154" t="s">
        <v>40</v>
      </c>
      <c r="C28" s="155"/>
      <c r="D28" s="156"/>
    </row>
    <row r="29" spans="2:4" x14ac:dyDescent="0.2">
      <c r="B29" s="153" t="s">
        <v>158</v>
      </c>
      <c r="C29" s="152"/>
      <c r="D29" s="152"/>
    </row>
    <row r="30" spans="2:4" x14ac:dyDescent="0.2">
      <c r="B30" s="153" t="s">
        <v>158</v>
      </c>
      <c r="C30" s="152"/>
      <c r="D30" s="152"/>
    </row>
    <row r="31" spans="2:4" x14ac:dyDescent="0.2">
      <c r="B31" s="153" t="s">
        <v>158</v>
      </c>
      <c r="C31" s="152"/>
      <c r="D31" s="152"/>
    </row>
    <row r="32" spans="2:4" x14ac:dyDescent="0.2">
      <c r="B32" s="153" t="s">
        <v>158</v>
      </c>
      <c r="C32" s="152"/>
      <c r="D32" s="152"/>
    </row>
    <row r="33" spans="2:4" x14ac:dyDescent="0.2">
      <c r="B33" s="153" t="s">
        <v>158</v>
      </c>
      <c r="C33" s="152"/>
      <c r="D33" s="152"/>
    </row>
    <row r="34" spans="2:4" x14ac:dyDescent="0.2">
      <c r="B34" s="153" t="s">
        <v>158</v>
      </c>
      <c r="C34" s="152"/>
      <c r="D34" s="152"/>
    </row>
    <row r="35" spans="2:4" x14ac:dyDescent="0.2">
      <c r="B35" s="153" t="s">
        <v>158</v>
      </c>
      <c r="C35" s="152"/>
      <c r="D35" s="152"/>
    </row>
    <row r="36" spans="2:4" x14ac:dyDescent="0.2">
      <c r="B36" s="153" t="s">
        <v>158</v>
      </c>
      <c r="C36" s="152"/>
      <c r="D36" s="152"/>
    </row>
  </sheetData>
  <dataValidations count="2">
    <dataValidation type="list" allowBlank="1" showInputMessage="1" showErrorMessage="1" sqref="C10" xr:uid="{00000000-0002-0000-0200-000000000000}">
      <formula1>"Distribution,Transmission"</formula1>
    </dataValidation>
    <dataValidation type="list" allowBlank="1" showInputMessage="1" showErrorMessage="1" sqref="C16:D18 C20:D21 C23:D24 C26:D27 C29:D36" xr:uid="{00000000-0002-0000-0200-000001000000}">
      <formula1>"Yes,No"</formula1>
    </dataValidation>
  </dataValidations>
  <pageMargins left="0.23622047244094491" right="0.23622047244094491" top="0.74803149606299213" bottom="0.74803149606299213" header="0.31496062992125984" footer="0.31496062992125984"/>
  <pageSetup paperSize="9" scale="91" orientation="landscape" r:id="rId1"/>
  <headerFooter alignWithMargins="0">
    <oddFooter>&amp;A&amp;RPage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C05C-D1F2-495F-ABCE-E47903E0D6F8}">
  <sheetPr>
    <tabColor theme="5" tint="-0.499984740745262"/>
    <pageSetUpPr fitToPage="1"/>
  </sheetPr>
  <dimension ref="A1:AV74"/>
  <sheetViews>
    <sheetView showGridLines="0" zoomScale="110" zoomScaleNormal="110" workbookViewId="0"/>
  </sheetViews>
  <sheetFormatPr defaultRowHeight="14.25" x14ac:dyDescent="0.2"/>
  <cols>
    <col min="1" max="1" width="14.5" customWidth="1"/>
    <col min="2" max="2" width="63.625" customWidth="1"/>
    <col min="3" max="3" width="22.625" customWidth="1"/>
    <col min="4" max="8" width="17.375" customWidth="1"/>
    <col min="9" max="14" width="10.875" customWidth="1"/>
    <col min="16" max="16" width="9" style="77" customWidth="1"/>
  </cols>
  <sheetData>
    <row r="1" spans="1:48" ht="20.25" x14ac:dyDescent="0.3">
      <c r="B1" s="441" t="s">
        <v>352</v>
      </c>
      <c r="C1" s="441"/>
      <c r="D1" s="441"/>
    </row>
    <row r="2" spans="1:48" ht="15" x14ac:dyDescent="0.25">
      <c r="B2" s="46">
        <f>Tradingname</f>
        <v>0</v>
      </c>
      <c r="C2" s="47"/>
      <c r="D2" s="19"/>
    </row>
    <row r="3" spans="1:48" ht="15" x14ac:dyDescent="0.25">
      <c r="B3" s="48" t="s">
        <v>157</v>
      </c>
      <c r="C3" s="49">
        <f>Yearending</f>
        <v>44377</v>
      </c>
      <c r="D3" s="19"/>
    </row>
    <row r="4" spans="1:48" ht="16.899999999999999" customHeight="1" x14ac:dyDescent="0.3">
      <c r="B4" s="17"/>
      <c r="C4" s="19"/>
      <c r="D4" s="40"/>
    </row>
    <row r="5" spans="1:48" ht="15.75" x14ac:dyDescent="0.25">
      <c r="A5" s="55"/>
      <c r="B5" s="57" t="s">
        <v>233</v>
      </c>
      <c r="C5" s="55"/>
      <c r="D5" s="55"/>
      <c r="E5" s="55"/>
      <c r="F5" s="55"/>
      <c r="G5" s="55"/>
      <c r="H5" s="58"/>
      <c r="I5" s="55"/>
      <c r="J5" s="55"/>
      <c r="K5" s="55"/>
      <c r="L5" s="55"/>
      <c r="M5" s="55"/>
      <c r="N5" s="55"/>
      <c r="O5" s="55"/>
      <c r="P5" s="56"/>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row>
    <row r="6" spans="1:48" x14ac:dyDescent="0.2">
      <c r="A6" s="55"/>
      <c r="B6" s="55"/>
      <c r="C6" s="55"/>
      <c r="D6" s="59"/>
      <c r="E6" s="59"/>
      <c r="F6" s="59"/>
      <c r="G6" s="59"/>
      <c r="H6" s="59"/>
      <c r="I6" s="59"/>
      <c r="J6" s="59"/>
      <c r="K6" s="59"/>
      <c r="L6" s="59"/>
      <c r="M6" s="59"/>
      <c r="N6" s="59"/>
      <c r="O6" s="59"/>
      <c r="P6" s="60"/>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5"/>
      <c r="AT6" s="55"/>
      <c r="AU6" s="55"/>
      <c r="AV6" s="55"/>
    </row>
    <row r="7" spans="1:48" s="85" customFormat="1" ht="15.75" x14ac:dyDescent="0.2">
      <c r="A7" s="392"/>
      <c r="B7" s="82" t="s">
        <v>76</v>
      </c>
      <c r="C7" s="81"/>
      <c r="D7" s="391" t="str">
        <f>YEAR(Cover!$C$25)-1&amp;"-"&amp;RIGHT(YEAR(Cover!$C$25),2)</f>
        <v>1995-96</v>
      </c>
      <c r="E7" s="391" t="str">
        <f>YEAR(Cover!$C$25)&amp;"-"&amp;RIGHT(YEAR(Cover!$C$25)+1,2)</f>
        <v>1996-97</v>
      </c>
      <c r="F7" s="391" t="str">
        <f>YEAR(Cover!$C$25)+1&amp;"-"&amp;RIGHT(YEAR(Cover!$C$25)+2,2)</f>
        <v>1997-98</v>
      </c>
      <c r="G7" s="391" t="str">
        <f>YEAR(Cover!$C$25)+2&amp;"-"&amp;RIGHT(YEAR(Cover!$C$25)+3,2)</f>
        <v>1998-99</v>
      </c>
      <c r="H7" s="401" t="str">
        <f>YEAR(Cover!$C$21)&amp;"-"&amp;RIGHT(YEAR(Cover!$C$23),2)</f>
        <v>2020-21</v>
      </c>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4"/>
      <c r="AO7" s="84"/>
      <c r="AP7" s="84"/>
    </row>
    <row r="8" spans="1:48" ht="15" x14ac:dyDescent="0.2">
      <c r="A8" s="79"/>
      <c r="B8" s="394" t="s">
        <v>227</v>
      </c>
      <c r="C8" s="404" t="s">
        <v>223</v>
      </c>
      <c r="D8" s="372"/>
      <c r="E8" s="372"/>
      <c r="F8" s="372"/>
      <c r="G8" s="372"/>
      <c r="H8" s="372"/>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4"/>
      <c r="AN8" s="62"/>
      <c r="AO8" s="62"/>
      <c r="AP8" s="62"/>
    </row>
    <row r="9" spans="1:48" x14ac:dyDescent="0.2">
      <c r="A9" s="63"/>
      <c r="B9" s="393" t="s">
        <v>231</v>
      </c>
      <c r="C9" s="395" t="s">
        <v>243</v>
      </c>
      <c r="D9" s="86">
        <f>'3. Statement of pipeline assets'!D93</f>
        <v>0</v>
      </c>
      <c r="E9" s="86">
        <f>'3. Statement of pipeline assets'!E93</f>
        <v>0</v>
      </c>
      <c r="F9" s="86">
        <f>'3. Statement of pipeline assets'!F93</f>
        <v>0</v>
      </c>
      <c r="G9" s="86">
        <f>'3. Statement of pipeline assets'!G93</f>
        <v>0</v>
      </c>
      <c r="H9" s="86">
        <f>'3. Statement of pipeline assets'!H93</f>
        <v>0</v>
      </c>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4"/>
      <c r="AN9" s="62"/>
      <c r="AO9" s="62"/>
      <c r="AP9" s="62"/>
    </row>
    <row r="10" spans="1:48" x14ac:dyDescent="0.2">
      <c r="A10" s="63"/>
      <c r="B10" s="393" t="s">
        <v>229</v>
      </c>
      <c r="C10" s="395" t="s">
        <v>245</v>
      </c>
      <c r="D10" s="373"/>
      <c r="E10" s="373"/>
      <c r="F10" s="373"/>
      <c r="G10" s="373"/>
      <c r="H10" s="373"/>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4"/>
      <c r="AN10" s="62"/>
      <c r="AO10" s="62"/>
      <c r="AP10" s="62"/>
    </row>
    <row r="11" spans="1:48" x14ac:dyDescent="0.2">
      <c r="A11" s="63"/>
      <c r="B11" s="393" t="s">
        <v>248</v>
      </c>
      <c r="C11" s="395" t="s">
        <v>244</v>
      </c>
      <c r="D11" s="383">
        <f>('3. Statement of pipeline assets'!D13+'3. Statement of pipeline assets'!D20+'3. Statement of pipeline assets'!D26+'3. Statement of pipeline assets'!D32+'3. Statement of pipeline assets'!D38+'3. Statement of pipeline assets'!D44+'3. Statement of pipeline assets'!D50+'3. Statement of pipeline assets'!D56+'3. Statement of pipeline assets'!D62+'3. Statement of pipeline assets'!D68+'3. Statement of pipeline assets'!D76+'3. Statement of pipeline assets'!D82+'3. Statement of pipeline assets'!D88)/1000000</f>
        <v>0</v>
      </c>
      <c r="E11" s="383">
        <f>('3. Statement of pipeline assets'!E13+'3. Statement of pipeline assets'!E20+'3. Statement of pipeline assets'!E26+'3. Statement of pipeline assets'!E32+'3. Statement of pipeline assets'!E38+'3. Statement of pipeline assets'!E44+'3. Statement of pipeline assets'!E50+'3. Statement of pipeline assets'!E56+'3. Statement of pipeline assets'!E62+'3. Statement of pipeline assets'!E68+'3. Statement of pipeline assets'!E76+'3. Statement of pipeline assets'!E82+'3. Statement of pipeline assets'!E88)/1000000</f>
        <v>0</v>
      </c>
      <c r="F11" s="383">
        <f>('3. Statement of pipeline assets'!F13+'3. Statement of pipeline assets'!F20+'3. Statement of pipeline assets'!F26+'3. Statement of pipeline assets'!F32+'3. Statement of pipeline assets'!F38+'3. Statement of pipeline assets'!F44+'3. Statement of pipeline assets'!F50+'3. Statement of pipeline assets'!F56+'3. Statement of pipeline assets'!F62+'3. Statement of pipeline assets'!F68+'3. Statement of pipeline assets'!F76+'3. Statement of pipeline assets'!F82+'3. Statement of pipeline assets'!F88)/1000000</f>
        <v>0</v>
      </c>
      <c r="G11" s="383">
        <f>('3. Statement of pipeline assets'!G13+'3. Statement of pipeline assets'!G20+'3. Statement of pipeline assets'!G26+'3. Statement of pipeline assets'!G32+'3. Statement of pipeline assets'!G38+'3. Statement of pipeline assets'!G44+'3. Statement of pipeline assets'!G50+'3. Statement of pipeline assets'!G56+'3. Statement of pipeline assets'!G62+'3. Statement of pipeline assets'!G68+'3. Statement of pipeline assets'!G76+'3. Statement of pipeline assets'!G82+'3. Statement of pipeline assets'!G88)/1000000</f>
        <v>0</v>
      </c>
      <c r="H11" s="383">
        <f>('3. Statement of pipeline assets'!H13+'3. Statement of pipeline assets'!H20+'3. Statement of pipeline assets'!H26+'3. Statement of pipeline assets'!H32+'3. Statement of pipeline assets'!H38+'3. Statement of pipeline assets'!H44+'3. Statement of pipeline assets'!H50+'3. Statement of pipeline assets'!H56+'3. Statement of pipeline assets'!H62+'3. Statement of pipeline assets'!H68+'3. Statement of pipeline assets'!H76+'3. Statement of pipeline assets'!H82+'3. Statement of pipeline assets'!H88)/1000000</f>
        <v>0</v>
      </c>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4"/>
      <c r="AN11" s="62"/>
      <c r="AO11" s="62"/>
      <c r="AP11" s="62"/>
    </row>
    <row r="12" spans="1:48" x14ac:dyDescent="0.2">
      <c r="A12" s="63"/>
      <c r="B12" s="393" t="s">
        <v>224</v>
      </c>
      <c r="C12" s="395" t="s">
        <v>246</v>
      </c>
      <c r="D12" s="383">
        <f>('3. Statement of pipeline assets'!D14+'3. Statement of pipeline assets'!D21+'3. Statement of pipeline assets'!D27+'3. Statement of pipeline assets'!D33+'3. Statement of pipeline assets'!D39+'3. Statement of pipeline assets'!D45+'3. Statement of pipeline assets'!D51+'3. Statement of pipeline assets'!D57+'3. Statement of pipeline assets'!D63+'3. Statement of pipeline assets'!D69+'3. Statement of pipeline assets'!D77+'3. Statement of pipeline assets'!D83+'3. Statement of pipeline assets'!D89)/1000000</f>
        <v>0</v>
      </c>
      <c r="E12" s="383">
        <f>('3. Statement of pipeline assets'!E14+'3. Statement of pipeline assets'!E21+'3. Statement of pipeline assets'!E27+'3. Statement of pipeline assets'!E33+'3. Statement of pipeline assets'!E39+'3. Statement of pipeline assets'!E45+'3. Statement of pipeline assets'!E51+'3. Statement of pipeline assets'!E57+'3. Statement of pipeline assets'!E63+'3. Statement of pipeline assets'!E69+'3. Statement of pipeline assets'!E77+'3. Statement of pipeline assets'!E83+'3. Statement of pipeline assets'!E89)/1000000</f>
        <v>0</v>
      </c>
      <c r="F12" s="383">
        <f>('3. Statement of pipeline assets'!F14+'3. Statement of pipeline assets'!F21+'3. Statement of pipeline assets'!F27+'3. Statement of pipeline assets'!F33+'3. Statement of pipeline assets'!F39+'3. Statement of pipeline assets'!F45+'3. Statement of pipeline assets'!F51+'3. Statement of pipeline assets'!F57+'3. Statement of pipeline assets'!F63+'3. Statement of pipeline assets'!F69+'3. Statement of pipeline assets'!F77+'3. Statement of pipeline assets'!F83+'3. Statement of pipeline assets'!F89)/1000000</f>
        <v>0</v>
      </c>
      <c r="G12" s="383">
        <f>('3. Statement of pipeline assets'!G14+'3. Statement of pipeline assets'!G21+'3. Statement of pipeline assets'!G27+'3. Statement of pipeline assets'!G33+'3. Statement of pipeline assets'!G39+'3. Statement of pipeline assets'!G45+'3. Statement of pipeline assets'!G51+'3. Statement of pipeline assets'!G57+'3. Statement of pipeline assets'!G63+'3. Statement of pipeline assets'!G69+'3. Statement of pipeline assets'!G77+'3. Statement of pipeline assets'!G83+'3. Statement of pipeline assets'!G89)/1000000</f>
        <v>0</v>
      </c>
      <c r="H12" s="383">
        <f>('3. Statement of pipeline assets'!H14+'3. Statement of pipeline assets'!H21+'3. Statement of pipeline assets'!H27+'3. Statement of pipeline assets'!H33+'3. Statement of pipeline assets'!H39+'3. Statement of pipeline assets'!H45+'3. Statement of pipeline assets'!H51+'3. Statement of pipeline assets'!H57+'3. Statement of pipeline assets'!H63+'3. Statement of pipeline assets'!H69+'3. Statement of pipeline assets'!H77+'3. Statement of pipeline assets'!H83+'3. Statement of pipeline assets'!H89)/1000000</f>
        <v>0</v>
      </c>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4"/>
      <c r="AN12" s="62"/>
      <c r="AO12" s="62"/>
      <c r="AP12" s="62"/>
    </row>
    <row r="13" spans="1:48" x14ac:dyDescent="0.2">
      <c r="A13" s="63"/>
      <c r="B13" s="393" t="s">
        <v>238</v>
      </c>
      <c r="C13" s="395" t="s">
        <v>246</v>
      </c>
      <c r="D13" s="385"/>
      <c r="E13" s="385"/>
      <c r="F13" s="385"/>
      <c r="G13" s="385"/>
      <c r="H13" s="374">
        <f>('2.2 Revenue contributions '!E15+'2.2 Revenue contributions '!D27)/1000000</f>
        <v>0</v>
      </c>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4"/>
      <c r="AN13" s="62"/>
      <c r="AO13" s="62"/>
      <c r="AP13" s="62"/>
    </row>
    <row r="14" spans="1:48" x14ac:dyDescent="0.2">
      <c r="A14" s="63"/>
      <c r="B14" s="393" t="s">
        <v>481</v>
      </c>
      <c r="C14" s="395" t="s">
        <v>246</v>
      </c>
      <c r="D14" s="383">
        <f>('3. Statement of pipeline assets'!D16+'3. Statement of pipeline assets'!D23+'3. Statement of pipeline assets'!D29+'3. Statement of pipeline assets'!D35+'3. Statement of pipeline assets'!D41+'3. Statement of pipeline assets'!D47+'3. Statement of pipeline assets'!D53+'3. Statement of pipeline assets'!D59+'3. Statement of pipeline assets'!D65+'3. Statement of pipeline assets'!D71+'3. Statement of pipeline assets'!D79+'3. Statement of pipeline assets'!D85)/1000000</f>
        <v>0</v>
      </c>
      <c r="E14" s="383">
        <f>('3. Statement of pipeline assets'!E16+'3. Statement of pipeline assets'!E23+'3. Statement of pipeline assets'!E29+'3. Statement of pipeline assets'!E35+'3. Statement of pipeline assets'!E41+'3. Statement of pipeline assets'!E47+'3. Statement of pipeline assets'!E53+'3. Statement of pipeline assets'!E59+'3. Statement of pipeline assets'!E65+'3. Statement of pipeline assets'!E71+'3. Statement of pipeline assets'!E79+'3. Statement of pipeline assets'!E85)/1000000</f>
        <v>0</v>
      </c>
      <c r="F14" s="383">
        <f>('3. Statement of pipeline assets'!F16+'3. Statement of pipeline assets'!F23+'3. Statement of pipeline assets'!F29+'3. Statement of pipeline assets'!F35+'3. Statement of pipeline assets'!F41+'3. Statement of pipeline assets'!F47+'3. Statement of pipeline assets'!F53+'3. Statement of pipeline assets'!F59+'3. Statement of pipeline assets'!F65+'3. Statement of pipeline assets'!F71+'3. Statement of pipeline assets'!F79+'3. Statement of pipeline assets'!F85)/1000000</f>
        <v>0</v>
      </c>
      <c r="G14" s="383">
        <f>('3. Statement of pipeline assets'!G16+'3. Statement of pipeline assets'!G23+'3. Statement of pipeline assets'!G29+'3. Statement of pipeline assets'!G35+'3. Statement of pipeline assets'!G41+'3. Statement of pipeline assets'!G47+'3. Statement of pipeline assets'!G53+'3. Statement of pipeline assets'!G59+'3. Statement of pipeline assets'!G65+'3. Statement of pipeline assets'!G71+'3. Statement of pipeline assets'!G79+'3. Statement of pipeline assets'!G85)/1000000</f>
        <v>0</v>
      </c>
      <c r="H14" s="383">
        <f>('3. Statement of pipeline assets'!H16+'3. Statement of pipeline assets'!H23+'3. Statement of pipeline assets'!H29+'3. Statement of pipeline assets'!H35+'3. Statement of pipeline assets'!H41+'3. Statement of pipeline assets'!H47+'3. Statement of pipeline assets'!H53+'3. Statement of pipeline assets'!H59+'3. Statement of pipeline assets'!H65+'3. Statement of pipeline assets'!H71+'3. Statement of pipeline assets'!H79+'3. Statement of pipeline assets'!H85)/1000000</f>
        <v>0</v>
      </c>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4"/>
      <c r="AN14" s="62"/>
      <c r="AO14" s="62"/>
      <c r="AP14" s="62"/>
    </row>
    <row r="15" spans="1:48" x14ac:dyDescent="0.2">
      <c r="A15" s="63"/>
      <c r="B15" s="393" t="s">
        <v>230</v>
      </c>
      <c r="C15" s="395" t="s">
        <v>246</v>
      </c>
      <c r="D15" s="385"/>
      <c r="E15" s="385"/>
      <c r="F15" s="385"/>
      <c r="G15" s="385"/>
      <c r="H15" s="385"/>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4"/>
      <c r="AN15" s="62"/>
      <c r="AO15" s="62"/>
      <c r="AP15" s="62"/>
    </row>
    <row r="16" spans="1:48" x14ac:dyDescent="0.2">
      <c r="A16" s="63"/>
      <c r="B16" s="393" t="s">
        <v>247</v>
      </c>
      <c r="C16" s="395" t="s">
        <v>246</v>
      </c>
      <c r="D16" s="385"/>
      <c r="E16" s="385"/>
      <c r="F16" s="385"/>
      <c r="G16" s="385"/>
      <c r="H16" s="385"/>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4"/>
      <c r="AN16" s="62"/>
      <c r="AO16" s="62"/>
      <c r="AP16" s="62"/>
    </row>
    <row r="17" spans="1:42" x14ac:dyDescent="0.2">
      <c r="A17" s="63"/>
      <c r="B17" s="160"/>
      <c r="C17" s="396"/>
      <c r="D17" s="375"/>
      <c r="E17" s="375"/>
      <c r="F17" s="375"/>
      <c r="G17" s="375"/>
      <c r="H17" s="375"/>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4"/>
      <c r="AN17" s="62"/>
      <c r="AO17" s="62"/>
      <c r="AP17" s="62"/>
    </row>
    <row r="18" spans="1:42" x14ac:dyDescent="0.2">
      <c r="A18" s="63"/>
      <c r="B18" s="161"/>
      <c r="C18" s="396"/>
      <c r="D18" s="375"/>
      <c r="E18" s="375"/>
      <c r="F18" s="375"/>
      <c r="G18" s="375"/>
      <c r="H18" s="375"/>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4"/>
      <c r="AN18" s="62"/>
      <c r="AO18" s="62"/>
      <c r="AP18" s="62"/>
    </row>
    <row r="19" spans="1:42" ht="15" x14ac:dyDescent="0.2">
      <c r="A19" s="79"/>
      <c r="B19" s="394" t="s">
        <v>251</v>
      </c>
      <c r="C19" s="158" t="s">
        <v>121</v>
      </c>
      <c r="D19" s="157"/>
      <c r="E19" s="157"/>
      <c r="F19" s="157"/>
      <c r="G19" s="157"/>
      <c r="H19" s="157"/>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4"/>
      <c r="AN19" s="62"/>
      <c r="AO19" s="62"/>
      <c r="AP19" s="62"/>
    </row>
    <row r="20" spans="1:42" x14ac:dyDescent="0.2">
      <c r="A20" s="80"/>
      <c r="B20" s="393" t="s">
        <v>221</v>
      </c>
      <c r="C20" s="395" t="s">
        <v>226</v>
      </c>
      <c r="D20" s="383">
        <f>(D11-D13-D14)*D10</f>
        <v>0</v>
      </c>
      <c r="E20" s="383">
        <f>(E11-E13-E14)*E10</f>
        <v>0</v>
      </c>
      <c r="F20" s="383">
        <f>(F11-F13-F14)*F10</f>
        <v>0</v>
      </c>
      <c r="G20" s="383">
        <f>(G11-G13-G14)*G10</f>
        <v>0</v>
      </c>
      <c r="H20" s="383">
        <f>(H11-H13-H14)*H10</f>
        <v>0</v>
      </c>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4"/>
      <c r="AN20" s="62"/>
      <c r="AO20" s="62"/>
      <c r="AP20" s="62"/>
    </row>
    <row r="21" spans="1:42" x14ac:dyDescent="0.2">
      <c r="A21" s="80"/>
      <c r="B21" s="393" t="s">
        <v>249</v>
      </c>
      <c r="C21" s="395" t="s">
        <v>254</v>
      </c>
      <c r="D21" s="383">
        <f>-('3. Statement of pipeline assets'!D17+'3. Statement of pipeline assets'!D22+'3. Statement of pipeline assets'!D28+'3. Statement of pipeline assets'!D34+'3. Statement of pipeline assets'!D40+'3. Statement of pipeline assets'!D46+'3. Statement of pipeline assets'!D52+'3. Statement of pipeline assets'!D58+'3. Statement of pipeline assets'!D64+'3. Statement of pipeline assets'!D70+'3. Statement of pipeline assets'!D78+'3. Statement of pipeline assets'!D84)/1000000</f>
        <v>0</v>
      </c>
      <c r="E21" s="383">
        <f>-('3. Statement of pipeline assets'!E17+'3. Statement of pipeline assets'!E22+'3. Statement of pipeline assets'!E28+'3. Statement of pipeline assets'!E34+'3. Statement of pipeline assets'!E40+'3. Statement of pipeline assets'!E46+'3. Statement of pipeline assets'!E52+'3. Statement of pipeline assets'!E58+'3. Statement of pipeline assets'!E64+'3. Statement of pipeline assets'!E70+'3. Statement of pipeline assets'!E78+'3. Statement of pipeline assets'!E84)/1000000</f>
        <v>0</v>
      </c>
      <c r="F21" s="383">
        <f>-('3. Statement of pipeline assets'!F17+'3. Statement of pipeline assets'!F22+'3. Statement of pipeline assets'!F28+'3. Statement of pipeline assets'!F34+'3. Statement of pipeline assets'!F40+'3. Statement of pipeline assets'!F46+'3. Statement of pipeline assets'!F52+'3. Statement of pipeline assets'!F58+'3. Statement of pipeline assets'!F64+'3. Statement of pipeline assets'!F70+'3. Statement of pipeline assets'!F78+'3. Statement of pipeline assets'!F84)/1000000</f>
        <v>0</v>
      </c>
      <c r="G21" s="383">
        <f>-('3. Statement of pipeline assets'!G17+'3. Statement of pipeline assets'!G22+'3. Statement of pipeline assets'!G28+'3. Statement of pipeline assets'!G34+'3. Statement of pipeline assets'!G40+'3. Statement of pipeline assets'!G46+'3. Statement of pipeline assets'!G52+'3. Statement of pipeline assets'!G58+'3. Statement of pipeline assets'!G64+'3. Statement of pipeline assets'!G70+'3. Statement of pipeline assets'!G78+'3. Statement of pipeline assets'!G84)/1000000</f>
        <v>0</v>
      </c>
      <c r="H21" s="383">
        <f>-('3. Statement of pipeline assets'!H17+'3. Statement of pipeline assets'!H22+'3. Statement of pipeline assets'!H28+'3. Statement of pipeline assets'!H34+'3. Statement of pipeline assets'!H40+'3. Statement of pipeline assets'!H46+'3. Statement of pipeline assets'!H52+'3. Statement of pipeline assets'!H58+'3. Statement of pipeline assets'!H64+'3. Statement of pipeline assets'!H70+'3. Statement of pipeline assets'!H78+'3. Statement of pipeline assets'!H84)/1000000</f>
        <v>0</v>
      </c>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4"/>
      <c r="AN21" s="62"/>
      <c r="AO21" s="62"/>
      <c r="AP21" s="62"/>
    </row>
    <row r="22" spans="1:42" x14ac:dyDescent="0.2">
      <c r="A22" s="80"/>
      <c r="B22" s="393" t="s">
        <v>222</v>
      </c>
      <c r="C22" s="395" t="s">
        <v>225</v>
      </c>
      <c r="D22" s="383">
        <f t="shared" ref="D22:H23" si="0">D15</f>
        <v>0</v>
      </c>
      <c r="E22" s="383">
        <f t="shared" si="0"/>
        <v>0</v>
      </c>
      <c r="F22" s="383">
        <f t="shared" si="0"/>
        <v>0</v>
      </c>
      <c r="G22" s="383">
        <f t="shared" si="0"/>
        <v>0</v>
      </c>
      <c r="H22" s="383">
        <f t="shared" si="0"/>
        <v>0</v>
      </c>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4"/>
      <c r="AN22" s="62"/>
      <c r="AO22" s="62"/>
      <c r="AP22" s="62"/>
    </row>
    <row r="23" spans="1:42" x14ac:dyDescent="0.2">
      <c r="A23" s="80"/>
      <c r="B23" s="393" t="s">
        <v>228</v>
      </c>
      <c r="C23" s="395" t="s">
        <v>225</v>
      </c>
      <c r="D23" s="383">
        <f t="shared" si="0"/>
        <v>0</v>
      </c>
      <c r="E23" s="383">
        <f t="shared" si="0"/>
        <v>0</v>
      </c>
      <c r="F23" s="383">
        <f t="shared" si="0"/>
        <v>0</v>
      </c>
      <c r="G23" s="383">
        <f t="shared" si="0"/>
        <v>0</v>
      </c>
      <c r="H23" s="383">
        <f t="shared" si="0"/>
        <v>0</v>
      </c>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4"/>
      <c r="AN23" s="62"/>
      <c r="AO23" s="62"/>
      <c r="AP23" s="62"/>
    </row>
    <row r="24" spans="1:42" x14ac:dyDescent="0.2">
      <c r="A24" s="80"/>
      <c r="B24" s="159" t="s">
        <v>250</v>
      </c>
      <c r="C24" s="397"/>
      <c r="D24" s="384">
        <f>SUM(D20:D23)</f>
        <v>0</v>
      </c>
      <c r="E24" s="384">
        <f>SUM(E20:E23)</f>
        <v>0</v>
      </c>
      <c r="F24" s="384">
        <f>SUM(F20:F23)</f>
        <v>0</v>
      </c>
      <c r="G24" s="384">
        <f>SUM(G20:G23)</f>
        <v>0</v>
      </c>
      <c r="H24" s="384">
        <f>SUM(H20:H23)</f>
        <v>0</v>
      </c>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4"/>
      <c r="AN24" s="62"/>
      <c r="AO24" s="62"/>
      <c r="AP24" s="62"/>
    </row>
    <row r="25" spans="1:42" x14ac:dyDescent="0.2">
      <c r="A25" s="80"/>
      <c r="B25" s="160"/>
      <c r="C25" s="160"/>
      <c r="D25" s="383"/>
      <c r="E25" s="383"/>
      <c r="F25" s="383"/>
      <c r="G25" s="383"/>
      <c r="H25" s="383"/>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4"/>
      <c r="AN25" s="62"/>
      <c r="AO25" s="62"/>
      <c r="AP25" s="62"/>
    </row>
    <row r="26" spans="1:42" x14ac:dyDescent="0.2">
      <c r="A26" s="80"/>
      <c r="B26" s="160"/>
      <c r="C26" s="160"/>
      <c r="D26" s="383"/>
      <c r="E26" s="383"/>
      <c r="F26" s="383"/>
      <c r="G26" s="383"/>
      <c r="H26" s="383"/>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4"/>
      <c r="AN26" s="62"/>
      <c r="AO26" s="62"/>
      <c r="AP26" s="62"/>
    </row>
    <row r="27" spans="1:42" x14ac:dyDescent="0.2">
      <c r="A27" s="68"/>
      <c r="B27" s="390" t="s">
        <v>493</v>
      </c>
      <c r="C27" s="398"/>
      <c r="D27" s="385"/>
      <c r="E27" s="385"/>
      <c r="F27" s="385"/>
      <c r="G27" s="385"/>
      <c r="H27" s="384">
        <f>'2. Revenues and expenses'!F20/1000000</f>
        <v>0</v>
      </c>
      <c r="I27" s="69"/>
      <c r="J27" s="70"/>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row>
    <row r="28" spans="1:42" x14ac:dyDescent="0.2">
      <c r="A28" s="80"/>
      <c r="B28" s="161"/>
      <c r="C28" s="160"/>
      <c r="D28" s="296"/>
      <c r="E28" s="296"/>
      <c r="F28" s="296"/>
      <c r="G28" s="296"/>
      <c r="H28" s="296"/>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4"/>
      <c r="AN28" s="62"/>
      <c r="AO28" s="62"/>
      <c r="AP28" s="62"/>
    </row>
    <row r="29" spans="1:42" ht="15.75" x14ac:dyDescent="0.2">
      <c r="A29" s="80"/>
      <c r="B29" s="82" t="s">
        <v>76</v>
      </c>
      <c r="C29" s="160"/>
      <c r="D29" s="391">
        <f>YEAR(Cover!$C$25)</f>
        <v>1996</v>
      </c>
      <c r="E29" s="391">
        <f>YEAR(Cover!$C$25)+1</f>
        <v>1997</v>
      </c>
      <c r="F29" s="391">
        <f>YEAR(Cover!$C$25)+2</f>
        <v>1998</v>
      </c>
      <c r="G29" s="391">
        <f>YEAR(Cover!$C$25)+3</f>
        <v>1999</v>
      </c>
      <c r="H29" s="401">
        <f>YEAR(Cover!$C$23)</f>
        <v>2021</v>
      </c>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4"/>
      <c r="AN29" s="62"/>
      <c r="AO29" s="62"/>
      <c r="AP29" s="62"/>
    </row>
    <row r="30" spans="1:42" ht="15" x14ac:dyDescent="0.2">
      <c r="A30" s="389"/>
      <c r="B30" s="394" t="s">
        <v>252</v>
      </c>
      <c r="C30" s="158" t="s">
        <v>121</v>
      </c>
      <c r="D30" s="297"/>
      <c r="E30" s="297"/>
      <c r="F30" s="297"/>
      <c r="G30" s="297"/>
      <c r="H30" s="297"/>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4"/>
      <c r="AN30" s="62"/>
      <c r="AO30" s="62"/>
      <c r="AP30" s="62"/>
    </row>
    <row r="31" spans="1:42" x14ac:dyDescent="0.2">
      <c r="A31" s="80"/>
      <c r="B31" s="393" t="s">
        <v>106</v>
      </c>
      <c r="C31" s="400" t="s">
        <v>253</v>
      </c>
      <c r="D31" s="383">
        <f>(INDEX('4. Recovered capital'!$F$8:$BH$33,MATCH('1.1 Financial summary'!$B31,'4. Recovered capital'!$D$8:$D$33,0),MATCH('1.1 Financial summary'!D$29,'4. Recovered capital'!$F$8:$BH$8,0)))/1000000</f>
        <v>0</v>
      </c>
      <c r="E31" s="383">
        <f>(INDEX('4. Recovered capital'!$F$8:$BH$33,MATCH('1.1 Financial summary'!$B31,'4. Recovered capital'!$D$8:$D$33,0),MATCH('1.1 Financial summary'!E$29,'4. Recovered capital'!$F$8:$BH$8,0)))/1000000</f>
        <v>0</v>
      </c>
      <c r="F31" s="383">
        <f>(INDEX('4. Recovered capital'!$F$8:$BH$33,MATCH('1.1 Financial summary'!$B31,'4. Recovered capital'!$D$8:$D$33,0),MATCH('1.1 Financial summary'!F$29,'4. Recovered capital'!$F$8:$BH$8,0)))/1000000</f>
        <v>0</v>
      </c>
      <c r="G31" s="383">
        <f>(INDEX('4. Recovered capital'!$F$8:$BH$33,MATCH('1.1 Financial summary'!$B31,'4. Recovered capital'!$D$8:$D$33,0),MATCH('1.1 Financial summary'!G$29,'4. Recovered capital'!$F$8:$BH$8,0)))/1000000</f>
        <v>0</v>
      </c>
      <c r="H31" s="383">
        <f>(INDEX('4. Recovered capital'!$F$8:$BH$33,MATCH('1.1 Financial summary'!$B31,'4. Recovered capital'!$D$8:$D$33,0),MATCH('1.1 Financial summary'!H$29,'4. Recovered capital'!$F$8:$BH$8,0)))/1000000</f>
        <v>0</v>
      </c>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4"/>
      <c r="AN31" s="62"/>
      <c r="AO31" s="62"/>
      <c r="AP31" s="62"/>
    </row>
    <row r="32" spans="1:42" x14ac:dyDescent="0.2">
      <c r="A32" s="389"/>
      <c r="B32" s="393" t="s">
        <v>107</v>
      </c>
      <c r="C32" s="400" t="s">
        <v>253</v>
      </c>
      <c r="D32" s="383">
        <f>(INDEX('4. Recovered capital'!$F$8:$BH$33,MATCH('1.1 Financial summary'!$B32,'4. Recovered capital'!$D$8:$D$33,0),MATCH('1.1 Financial summary'!D$29,'4. Recovered capital'!$F$8:$BH$8,0)))/1000000</f>
        <v>0</v>
      </c>
      <c r="E32" s="383">
        <f>(INDEX('4. Recovered capital'!$F$8:$BH$33,MATCH('1.1 Financial summary'!$B32,'4. Recovered capital'!$D$8:$D$33,0),MATCH('1.1 Financial summary'!E$29,'4. Recovered capital'!$F$8:$BH$8,0)))/1000000</f>
        <v>0</v>
      </c>
      <c r="F32" s="383">
        <f>(INDEX('4. Recovered capital'!$F$8:$BH$33,MATCH('1.1 Financial summary'!$B32,'4. Recovered capital'!$D$8:$D$33,0),MATCH('1.1 Financial summary'!F$29,'4. Recovered capital'!$F$8:$BH$8,0)))/1000000</f>
        <v>0</v>
      </c>
      <c r="G32" s="383">
        <f>(INDEX('4. Recovered capital'!$F$8:$BH$33,MATCH('1.1 Financial summary'!$B32,'4. Recovered capital'!$D$8:$D$33,0),MATCH('1.1 Financial summary'!G$29,'4. Recovered capital'!$F$8:$BH$8,0)))/1000000</f>
        <v>0</v>
      </c>
      <c r="H32" s="383">
        <f>(INDEX('4. Recovered capital'!$F$8:$BH$33,MATCH('1.1 Financial summary'!$B32,'4. Recovered capital'!$D$8:$D$33,0),MATCH('1.1 Financial summary'!H$29,'4. Recovered capital'!$F$8:$BH$8,0)))/1000000</f>
        <v>0</v>
      </c>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4"/>
      <c r="AN32" s="62"/>
      <c r="AO32" s="62"/>
      <c r="AP32" s="62"/>
    </row>
    <row r="33" spans="1:48" x14ac:dyDescent="0.2">
      <c r="A33" s="389"/>
      <c r="B33" s="393" t="s">
        <v>144</v>
      </c>
      <c r="C33" s="400" t="s">
        <v>253</v>
      </c>
      <c r="D33" s="383">
        <f>(INDEX('4. Recovered capital'!$F$8:$BH$33,MATCH('1.1 Financial summary'!$B33,'4. Recovered capital'!$D$8:$D$33,0),MATCH('1.1 Financial summary'!D$29,'4. Recovered capital'!$F$8:$BH$8,0)))/1000000</f>
        <v>0</v>
      </c>
      <c r="E33" s="383">
        <f>(INDEX('4. Recovered capital'!$F$8:$BH$33,MATCH('1.1 Financial summary'!$B33,'4. Recovered capital'!$D$8:$D$33,0),MATCH('1.1 Financial summary'!E$29,'4. Recovered capital'!$F$8:$BH$8,0)))/1000000</f>
        <v>0</v>
      </c>
      <c r="F33" s="383">
        <f>(INDEX('4. Recovered capital'!$F$8:$BH$33,MATCH('1.1 Financial summary'!$B33,'4. Recovered capital'!$D$8:$D$33,0),MATCH('1.1 Financial summary'!F$29,'4. Recovered capital'!$F$8:$BH$8,0)))/1000000</f>
        <v>0</v>
      </c>
      <c r="G33" s="383">
        <f>(INDEX('4. Recovered capital'!$F$8:$BH$33,MATCH('1.1 Financial summary'!$B33,'4. Recovered capital'!$D$8:$D$33,0),MATCH('1.1 Financial summary'!G$29,'4. Recovered capital'!$F$8:$BH$8,0)))/1000000</f>
        <v>0</v>
      </c>
      <c r="H33" s="383">
        <f>(INDEX('4. Recovered capital'!$F$8:$BH$33,MATCH('1.1 Financial summary'!$B33,'4. Recovered capital'!$D$8:$D$33,0),MATCH('1.1 Financial summary'!H$29,'4. Recovered capital'!$F$8:$BH$8,0)))/1000000</f>
        <v>0</v>
      </c>
    </row>
    <row r="34" spans="1:48" x14ac:dyDescent="0.2">
      <c r="A34" s="389"/>
      <c r="B34" s="393" t="s">
        <v>181</v>
      </c>
      <c r="C34" s="400" t="s">
        <v>253</v>
      </c>
      <c r="D34" s="383">
        <f>(INDEX('4. Recovered capital'!$F$8:$BH$33,MATCH('1.1 Financial summary'!$B34,'4. Recovered capital'!$D$8:$D$33,0),MATCH('1.1 Financial summary'!D$29,'4. Recovered capital'!$F$8:$BH$8,0)))/1000000</f>
        <v>0</v>
      </c>
      <c r="E34" s="383">
        <f>(INDEX('4. Recovered capital'!$F$8:$BH$33,MATCH('1.1 Financial summary'!$B34,'4. Recovered capital'!$D$8:$D$33,0),MATCH('1.1 Financial summary'!E$29,'4. Recovered capital'!$F$8:$BH$8,0)))/1000000</f>
        <v>0</v>
      </c>
      <c r="F34" s="383">
        <f>(INDEX('4. Recovered capital'!$F$8:$BH$33,MATCH('1.1 Financial summary'!$B34,'4. Recovered capital'!$D$8:$D$33,0),MATCH('1.1 Financial summary'!F$29,'4. Recovered capital'!$F$8:$BH$8,0)))/1000000</f>
        <v>0</v>
      </c>
      <c r="G34" s="383">
        <f>(INDEX('4. Recovered capital'!$F$8:$BH$33,MATCH('1.1 Financial summary'!$B34,'4. Recovered capital'!$D$8:$D$33,0),MATCH('1.1 Financial summary'!G$29,'4. Recovered capital'!$F$8:$BH$8,0)))/1000000</f>
        <v>0</v>
      </c>
      <c r="H34" s="383">
        <f>(INDEX('4. Recovered capital'!$F$8:$BH$33,MATCH('1.1 Financial summary'!$B34,'4. Recovered capital'!$D$8:$D$33,0),MATCH('1.1 Financial summary'!H$29,'4. Recovered capital'!$F$8:$BH$8,0)))/1000000</f>
        <v>0</v>
      </c>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4"/>
      <c r="AN34" s="62"/>
      <c r="AO34" s="62"/>
      <c r="AP34" s="62"/>
    </row>
    <row r="35" spans="1:48" x14ac:dyDescent="0.2">
      <c r="A35" s="399"/>
      <c r="B35" s="407" t="s">
        <v>497</v>
      </c>
      <c r="C35" s="400" t="s">
        <v>253</v>
      </c>
      <c r="D35" s="383">
        <f>(INDEX('4. Recovered capital'!$F$8:$BH$33,MATCH('1.1 Financial summary'!$B35,'4. Recovered capital'!$D$8:$D$33,0),MATCH('1.1 Financial summary'!D$29,'4. Recovered capital'!$F$8:$BH$8,0)))/1000000</f>
        <v>0</v>
      </c>
      <c r="E35" s="383">
        <f>(INDEX('4. Recovered capital'!$F$8:$BH$33,MATCH('1.1 Financial summary'!$B35,'4. Recovered capital'!$D$8:$D$33,0),MATCH('1.1 Financial summary'!E$29,'4. Recovered capital'!$F$8:$BH$8,0)))/1000000</f>
        <v>0</v>
      </c>
      <c r="F35" s="383">
        <f>(INDEX('4. Recovered capital'!$F$8:$BH$33,MATCH('1.1 Financial summary'!$B35,'4. Recovered capital'!$D$8:$D$33,0),MATCH('1.1 Financial summary'!F$29,'4. Recovered capital'!$F$8:$BH$8,0)))/1000000</f>
        <v>0</v>
      </c>
      <c r="G35" s="383">
        <f>(INDEX('4. Recovered capital'!$F$8:$BH$33,MATCH('1.1 Financial summary'!$B35,'4. Recovered capital'!$D$8:$D$33,0),MATCH('1.1 Financial summary'!G$29,'4. Recovered capital'!$F$8:$BH$8,0)))/1000000</f>
        <v>0</v>
      </c>
      <c r="H35" s="383">
        <f>(INDEX('4. Recovered capital'!$F$8:$BH$33,MATCH('1.1 Financial summary'!$B35,'4. Recovered capital'!$D$8:$D$33,0),MATCH('1.1 Financial summary'!H$29,'4. Recovered capital'!$F$8:$BH$8,0)))/1000000</f>
        <v>0</v>
      </c>
      <c r="I35" s="68"/>
      <c r="J35" s="68"/>
      <c r="K35" s="68"/>
      <c r="L35" s="68"/>
      <c r="M35" s="68"/>
      <c r="N35" s="68"/>
      <c r="O35" s="69"/>
      <c r="P35" s="70"/>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row>
    <row r="36" spans="1:48" x14ac:dyDescent="0.2">
      <c r="A36" s="68"/>
      <c r="B36" s="68"/>
      <c r="C36" s="68"/>
      <c r="D36" s="68"/>
      <c r="E36" s="68"/>
      <c r="F36" s="68"/>
      <c r="G36" s="68"/>
      <c r="H36" s="68"/>
      <c r="I36" s="68"/>
      <c r="J36" s="68"/>
      <c r="K36" s="68"/>
      <c r="L36" s="68"/>
      <c r="M36" s="68"/>
      <c r="N36" s="68"/>
      <c r="O36" s="69"/>
      <c r="P36" s="70"/>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row>
    <row r="37" spans="1:48" x14ac:dyDescent="0.2">
      <c r="A37" s="68"/>
      <c r="B37" s="68"/>
      <c r="C37" s="68"/>
      <c r="D37" s="68"/>
      <c r="E37" s="68"/>
      <c r="F37" s="68"/>
      <c r="G37" s="68"/>
      <c r="H37" s="68"/>
      <c r="I37" s="68"/>
      <c r="J37" s="68"/>
      <c r="K37" s="68"/>
      <c r="L37" s="68"/>
      <c r="M37" s="68"/>
      <c r="N37" s="68"/>
      <c r="O37" s="69"/>
      <c r="P37" s="70"/>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row>
    <row r="38" spans="1:48" x14ac:dyDescent="0.2">
      <c r="A38" s="68"/>
      <c r="B38" s="68"/>
      <c r="C38" s="68"/>
      <c r="D38" s="68"/>
      <c r="E38" s="68"/>
      <c r="F38" s="68"/>
      <c r="G38" s="68"/>
      <c r="H38" s="68"/>
      <c r="I38" s="68"/>
      <c r="J38" s="68"/>
      <c r="K38" s="68"/>
      <c r="L38" s="68"/>
      <c r="M38" s="68"/>
      <c r="N38" s="68"/>
      <c r="O38" s="69"/>
      <c r="P38" s="70"/>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row>
    <row r="39" spans="1:48" x14ac:dyDescent="0.2">
      <c r="A39" s="68"/>
      <c r="B39" s="68"/>
      <c r="C39" s="68"/>
      <c r="D39" s="68"/>
      <c r="E39" s="68"/>
      <c r="F39" s="68"/>
      <c r="G39" s="68"/>
      <c r="H39" s="68"/>
      <c r="I39" s="68"/>
      <c r="J39" s="68"/>
      <c r="K39" s="68"/>
      <c r="L39" s="68"/>
      <c r="M39" s="68"/>
      <c r="N39" s="68"/>
      <c r="O39" s="69"/>
      <c r="P39" s="70"/>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1:48" x14ac:dyDescent="0.2">
      <c r="A40" s="68"/>
      <c r="B40" s="68"/>
      <c r="C40" s="68"/>
      <c r="D40" s="68"/>
      <c r="E40" s="68"/>
      <c r="F40" s="68"/>
      <c r="G40" s="68"/>
      <c r="H40" s="68"/>
      <c r="I40" s="68"/>
      <c r="J40" s="68"/>
      <c r="K40" s="68"/>
      <c r="L40" s="68"/>
      <c r="M40" s="68"/>
      <c r="N40" s="68"/>
      <c r="O40" s="70"/>
      <c r="P40" s="70"/>
      <c r="Q40" s="70"/>
      <c r="R40" s="70"/>
      <c r="S40" s="70"/>
      <c r="T40" s="70"/>
      <c r="U40" s="70"/>
      <c r="V40" s="70"/>
      <c r="W40" s="70"/>
      <c r="X40" s="70"/>
      <c r="Y40" s="70"/>
      <c r="Z40" s="70"/>
      <c r="AA40" s="70"/>
      <c r="AB40" s="70"/>
      <c r="AC40" s="69"/>
      <c r="AD40" s="69"/>
      <c r="AE40" s="69"/>
      <c r="AF40" s="69"/>
      <c r="AG40" s="69"/>
      <c r="AH40" s="69"/>
      <c r="AI40" s="69"/>
      <c r="AJ40" s="69"/>
      <c r="AK40" s="69"/>
      <c r="AL40" s="69"/>
      <c r="AM40" s="69"/>
      <c r="AN40" s="69"/>
      <c r="AO40" s="69"/>
      <c r="AP40" s="69"/>
      <c r="AQ40" s="69"/>
      <c r="AR40" s="69"/>
      <c r="AS40" s="69"/>
      <c r="AT40" s="69"/>
      <c r="AU40" s="69"/>
      <c r="AV40" s="69"/>
    </row>
    <row r="41" spans="1:48" x14ac:dyDescent="0.2">
      <c r="A41" s="68"/>
      <c r="B41" s="68"/>
      <c r="C41" s="68"/>
      <c r="D41" s="68"/>
      <c r="E41" s="68"/>
      <c r="F41" s="68"/>
      <c r="G41" s="68"/>
      <c r="H41" s="68"/>
      <c r="I41" s="68"/>
      <c r="J41" s="68"/>
      <c r="K41" s="68"/>
      <c r="L41" s="68"/>
      <c r="M41" s="68"/>
      <c r="N41" s="68"/>
      <c r="O41" s="70"/>
      <c r="P41" s="70"/>
      <c r="Q41" s="70"/>
      <c r="R41" s="70"/>
      <c r="S41" s="70"/>
      <c r="T41" s="70"/>
      <c r="U41" s="70"/>
      <c r="V41" s="70"/>
      <c r="W41" s="70"/>
      <c r="X41" s="70"/>
      <c r="Y41" s="70"/>
      <c r="Z41" s="70"/>
      <c r="AA41" s="70"/>
      <c r="AB41" s="70"/>
      <c r="AC41" s="70"/>
      <c r="AD41" s="69"/>
      <c r="AE41" s="69"/>
      <c r="AF41" s="69"/>
      <c r="AG41" s="69"/>
      <c r="AH41" s="69"/>
      <c r="AI41" s="69"/>
      <c r="AJ41" s="69"/>
      <c r="AK41" s="69"/>
      <c r="AL41" s="69"/>
      <c r="AM41" s="69"/>
      <c r="AN41" s="69"/>
      <c r="AO41" s="69"/>
      <c r="AP41" s="69"/>
      <c r="AQ41" s="69"/>
      <c r="AR41" s="69"/>
      <c r="AS41" s="69"/>
      <c r="AT41" s="69"/>
      <c r="AU41" s="69"/>
      <c r="AV41" s="69"/>
    </row>
    <row r="42" spans="1:48" x14ac:dyDescent="0.2">
      <c r="A42" s="68"/>
      <c r="B42" s="68"/>
      <c r="C42" s="68"/>
      <c r="D42" s="68"/>
      <c r="E42" s="68"/>
      <c r="F42" s="68"/>
      <c r="G42" s="68"/>
      <c r="H42" s="68"/>
      <c r="I42" s="68"/>
      <c r="J42" s="68"/>
      <c r="K42" s="68"/>
      <c r="L42" s="68"/>
      <c r="M42" s="68"/>
      <c r="N42" s="68"/>
      <c r="O42" s="69"/>
      <c r="P42" s="70"/>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row>
    <row r="43" spans="1:48" x14ac:dyDescent="0.2">
      <c r="A43" s="68"/>
      <c r="B43" s="68"/>
      <c r="C43" s="68"/>
      <c r="D43" s="68"/>
      <c r="E43" s="68"/>
      <c r="F43" s="68"/>
      <c r="G43" s="68"/>
      <c r="H43" s="68"/>
      <c r="I43" s="68"/>
      <c r="J43" s="68"/>
      <c r="K43" s="68"/>
      <c r="L43" s="68"/>
      <c r="M43" s="68"/>
      <c r="N43" s="68"/>
      <c r="O43" s="69"/>
      <c r="P43" s="70"/>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row>
    <row r="44" spans="1:48" x14ac:dyDescent="0.2">
      <c r="A44" s="68"/>
      <c r="B44" s="68"/>
      <c r="C44" s="68"/>
      <c r="D44" s="68"/>
      <c r="E44" s="68"/>
      <c r="F44" s="68"/>
      <c r="G44" s="68"/>
      <c r="H44" s="68"/>
      <c r="I44" s="68"/>
      <c r="J44" s="68"/>
      <c r="K44" s="68"/>
      <c r="L44" s="68"/>
      <c r="M44" s="68"/>
      <c r="N44" s="68"/>
      <c r="O44" s="69"/>
      <c r="P44" s="70"/>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row>
    <row r="45" spans="1:48" x14ac:dyDescent="0.2">
      <c r="A45" s="68"/>
      <c r="B45" s="68"/>
      <c r="C45" s="68"/>
      <c r="D45" s="68"/>
      <c r="E45" s="68"/>
      <c r="F45" s="68"/>
      <c r="G45" s="68"/>
      <c r="H45" s="68"/>
      <c r="I45" s="68"/>
      <c r="J45" s="68"/>
      <c r="K45" s="68"/>
      <c r="L45" s="68"/>
      <c r="M45" s="68"/>
      <c r="N45" s="68"/>
      <c r="O45" s="69"/>
      <c r="P45" s="70"/>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row>
    <row r="46" spans="1:48" x14ac:dyDescent="0.2">
      <c r="A46" s="68"/>
      <c r="B46" s="68"/>
      <c r="C46" s="68"/>
      <c r="D46" s="68"/>
      <c r="E46" s="68"/>
      <c r="F46" s="68"/>
      <c r="G46" s="68"/>
      <c r="H46" s="68"/>
      <c r="I46" s="68"/>
      <c r="J46" s="68"/>
      <c r="K46" s="68"/>
      <c r="L46" s="68"/>
      <c r="M46" s="68"/>
      <c r="N46" s="68"/>
      <c r="O46" s="69"/>
      <c r="P46" s="70"/>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row>
    <row r="47" spans="1:48" x14ac:dyDescent="0.2">
      <c r="A47" s="68"/>
      <c r="B47" s="68"/>
      <c r="C47" s="68"/>
      <c r="D47" s="68"/>
      <c r="E47" s="68"/>
      <c r="F47" s="68"/>
      <c r="G47" s="68"/>
      <c r="H47" s="68"/>
      <c r="I47" s="68"/>
      <c r="J47" s="68"/>
      <c r="K47" s="68"/>
      <c r="L47" s="68"/>
      <c r="M47" s="68"/>
      <c r="N47" s="68"/>
      <c r="O47" s="69"/>
      <c r="P47" s="70"/>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row>
    <row r="48" spans="1:48" x14ac:dyDescent="0.2">
      <c r="A48" s="68"/>
      <c r="B48" s="68"/>
      <c r="C48" s="68"/>
      <c r="D48" s="68"/>
      <c r="E48" s="68"/>
      <c r="F48" s="68"/>
      <c r="G48" s="68"/>
      <c r="H48" s="68"/>
      <c r="I48" s="68"/>
      <c r="J48" s="68"/>
      <c r="K48" s="68"/>
      <c r="L48" s="68"/>
      <c r="M48" s="68"/>
      <c r="N48" s="68"/>
      <c r="O48" s="69"/>
      <c r="P48" s="70"/>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row>
    <row r="49" spans="1:48" x14ac:dyDescent="0.2">
      <c r="A49" s="68"/>
      <c r="B49" s="68"/>
      <c r="C49" s="68"/>
      <c r="D49" s="68"/>
      <c r="E49" s="68"/>
      <c r="F49" s="68"/>
      <c r="G49" s="68"/>
      <c r="H49" s="68"/>
      <c r="I49" s="68"/>
      <c r="J49" s="68"/>
      <c r="K49" s="68"/>
      <c r="L49" s="68"/>
      <c r="M49" s="68"/>
      <c r="N49" s="68"/>
      <c r="O49" s="69"/>
      <c r="P49" s="70"/>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row>
    <row r="50" spans="1:48" x14ac:dyDescent="0.2">
      <c r="A50" s="68"/>
      <c r="B50" s="68"/>
      <c r="C50" s="68"/>
      <c r="D50" s="68"/>
      <c r="E50" s="68"/>
      <c r="F50" s="68"/>
      <c r="G50" s="68"/>
      <c r="H50" s="68"/>
      <c r="I50" s="68"/>
      <c r="J50" s="68"/>
      <c r="K50" s="68"/>
      <c r="L50" s="68"/>
      <c r="M50" s="68"/>
      <c r="N50" s="68"/>
      <c r="O50" s="69"/>
      <c r="P50" s="70"/>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row>
    <row r="51" spans="1:48" x14ac:dyDescent="0.2">
      <c r="A51" s="68"/>
      <c r="B51" s="68"/>
      <c r="C51" s="68"/>
      <c r="D51" s="68"/>
      <c r="E51" s="68"/>
      <c r="F51" s="68"/>
      <c r="G51" s="68"/>
      <c r="H51" s="68"/>
      <c r="I51" s="68"/>
      <c r="J51" s="68"/>
      <c r="K51" s="68"/>
      <c r="L51" s="68"/>
      <c r="M51" s="68"/>
      <c r="N51" s="68"/>
      <c r="O51" s="69"/>
      <c r="P51" s="70"/>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row>
    <row r="52" spans="1:48" x14ac:dyDescent="0.2">
      <c r="A52" s="68"/>
      <c r="B52" s="68"/>
      <c r="C52" s="68"/>
      <c r="D52" s="68"/>
      <c r="E52" s="68"/>
      <c r="F52" s="68"/>
      <c r="G52" s="68"/>
      <c r="H52" s="68"/>
      <c r="I52" s="68"/>
      <c r="J52" s="68"/>
      <c r="K52" s="68"/>
      <c r="L52" s="68"/>
      <c r="M52" s="68"/>
      <c r="N52" s="68"/>
      <c r="O52" s="69"/>
      <c r="P52" s="70"/>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row>
    <row r="53" spans="1:48" x14ac:dyDescent="0.2">
      <c r="A53" s="68"/>
      <c r="B53" s="68"/>
      <c r="C53" s="68"/>
      <c r="D53" s="68"/>
      <c r="E53" s="68"/>
      <c r="F53" s="68"/>
      <c r="G53" s="68"/>
      <c r="H53" s="68"/>
      <c r="I53" s="68"/>
      <c r="J53" s="68"/>
      <c r="K53" s="68"/>
      <c r="L53" s="68"/>
      <c r="M53" s="68"/>
      <c r="N53" s="68"/>
      <c r="O53" s="69"/>
      <c r="P53" s="70"/>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row>
    <row r="54" spans="1:48" x14ac:dyDescent="0.2">
      <c r="A54" s="68"/>
      <c r="B54" s="68"/>
      <c r="C54" s="68"/>
      <c r="D54" s="68"/>
      <c r="E54" s="68"/>
      <c r="F54" s="68"/>
      <c r="G54" s="68"/>
      <c r="H54" s="68"/>
      <c r="I54" s="68"/>
      <c r="J54" s="68"/>
      <c r="K54" s="68"/>
      <c r="L54" s="68"/>
      <c r="M54" s="68"/>
      <c r="N54" s="68"/>
      <c r="O54" s="69"/>
      <c r="P54" s="70"/>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row>
    <row r="55" spans="1:48" x14ac:dyDescent="0.2">
      <c r="A55" s="68"/>
      <c r="B55" s="68"/>
      <c r="C55" s="68"/>
      <c r="D55" s="68"/>
      <c r="E55" s="68"/>
      <c r="F55" s="68"/>
      <c r="G55" s="68"/>
      <c r="H55" s="68"/>
      <c r="I55" s="68"/>
      <c r="J55" s="68"/>
      <c r="K55" s="68"/>
      <c r="L55" s="68"/>
      <c r="M55" s="68"/>
      <c r="N55" s="68"/>
      <c r="O55" s="69"/>
      <c r="P55" s="70"/>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row>
    <row r="56" spans="1:48" x14ac:dyDescent="0.2">
      <c r="A56" s="68"/>
      <c r="B56" s="68"/>
      <c r="C56" s="68"/>
      <c r="D56" s="68"/>
      <c r="E56" s="68"/>
      <c r="F56" s="68"/>
      <c r="G56" s="68"/>
      <c r="H56" s="68"/>
      <c r="I56" s="68"/>
      <c r="J56" s="68"/>
      <c r="K56" s="68"/>
      <c r="L56" s="68"/>
      <c r="M56" s="68"/>
      <c r="N56" s="68"/>
      <c r="O56" s="69"/>
      <c r="P56" s="70"/>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row>
    <row r="57" spans="1:48" x14ac:dyDescent="0.2">
      <c r="A57" s="68"/>
      <c r="B57" s="68"/>
      <c r="C57" s="68"/>
      <c r="D57" s="68"/>
      <c r="E57" s="68"/>
      <c r="F57" s="68"/>
      <c r="G57" s="68"/>
      <c r="H57" s="68"/>
      <c r="I57" s="68"/>
      <c r="J57" s="68"/>
      <c r="K57" s="68"/>
      <c r="L57" s="68"/>
      <c r="M57" s="68"/>
      <c r="N57" s="68"/>
      <c r="O57" s="69"/>
      <c r="P57" s="70"/>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row>
    <row r="58" spans="1:48" x14ac:dyDescent="0.2">
      <c r="A58" s="68"/>
      <c r="B58" s="68"/>
      <c r="C58" s="68"/>
      <c r="D58" s="68"/>
      <c r="E58" s="68"/>
      <c r="F58" s="68"/>
      <c r="G58" s="68"/>
      <c r="H58" s="68"/>
      <c r="I58" s="68"/>
      <c r="J58" s="68"/>
      <c r="K58" s="68"/>
      <c r="L58" s="68"/>
      <c r="M58" s="68"/>
      <c r="N58" s="68"/>
      <c r="O58" s="69"/>
      <c r="P58" s="70"/>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row>
    <row r="59" spans="1:48" x14ac:dyDescent="0.2">
      <c r="A59" s="68"/>
      <c r="B59" s="68"/>
      <c r="C59" s="68"/>
      <c r="D59" s="68"/>
      <c r="E59" s="68"/>
      <c r="F59" s="68"/>
      <c r="G59" s="68"/>
      <c r="H59" s="68"/>
      <c r="I59" s="68"/>
      <c r="J59" s="68"/>
      <c r="K59" s="68"/>
      <c r="L59" s="68"/>
      <c r="M59" s="68"/>
      <c r="N59" s="68"/>
      <c r="O59" s="69"/>
      <c r="P59" s="70"/>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row>
    <row r="60" spans="1:48" x14ac:dyDescent="0.2">
      <c r="A60" s="68"/>
      <c r="B60" s="68"/>
      <c r="C60" s="68"/>
      <c r="D60" s="68"/>
      <c r="E60" s="68"/>
      <c r="F60" s="68"/>
      <c r="G60" s="68"/>
      <c r="H60" s="68"/>
      <c r="I60" s="68"/>
      <c r="J60" s="68"/>
      <c r="K60" s="68"/>
      <c r="L60" s="68"/>
      <c r="M60" s="68"/>
      <c r="N60" s="68"/>
      <c r="O60" s="69"/>
      <c r="P60" s="70"/>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row>
    <row r="61" spans="1:48" x14ac:dyDescent="0.2">
      <c r="A61" s="68"/>
      <c r="B61" s="68"/>
      <c r="C61" s="72"/>
      <c r="D61" s="73"/>
      <c r="E61" s="73"/>
      <c r="F61" s="73"/>
      <c r="G61" s="73"/>
      <c r="H61" s="71"/>
      <c r="I61" s="71"/>
      <c r="J61" s="71"/>
      <c r="K61" s="71"/>
      <c r="L61" s="66"/>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row>
    <row r="62" spans="1:48" ht="15" x14ac:dyDescent="0.2">
      <c r="A62" s="386"/>
      <c r="B62" s="386"/>
      <c r="C62" s="442"/>
      <c r="D62" s="442"/>
      <c r="E62" s="386"/>
      <c r="F62" s="386"/>
      <c r="G62" s="386"/>
      <c r="H62" s="65"/>
      <c r="I62" s="65"/>
      <c r="J62" s="65"/>
      <c r="K62" s="74"/>
      <c r="L62" s="75"/>
      <c r="M62" s="75"/>
      <c r="N62" s="75"/>
      <c r="O62" s="67"/>
      <c r="P62" s="76"/>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row>
    <row r="64" spans="1:48" x14ac:dyDescent="0.2">
      <c r="I64" s="78"/>
    </row>
    <row r="65" spans="9:9" x14ac:dyDescent="0.2">
      <c r="I65" s="78"/>
    </row>
    <row r="66" spans="9:9" x14ac:dyDescent="0.2">
      <c r="I66" s="78"/>
    </row>
    <row r="67" spans="9:9" x14ac:dyDescent="0.2">
      <c r="I67" s="78"/>
    </row>
    <row r="68" spans="9:9" x14ac:dyDescent="0.2">
      <c r="I68" s="78"/>
    </row>
    <row r="69" spans="9:9" x14ac:dyDescent="0.2">
      <c r="I69" s="78"/>
    </row>
    <row r="70" spans="9:9" x14ac:dyDescent="0.2">
      <c r="I70" s="78"/>
    </row>
    <row r="71" spans="9:9" x14ac:dyDescent="0.2">
      <c r="I71" s="78"/>
    </row>
    <row r="72" spans="9:9" x14ac:dyDescent="0.2">
      <c r="I72" s="78"/>
    </row>
    <row r="73" spans="9:9" x14ac:dyDescent="0.2">
      <c r="I73" s="78"/>
    </row>
    <row r="74" spans="9:9" x14ac:dyDescent="0.2">
      <c r="I74" s="78"/>
    </row>
  </sheetData>
  <mergeCells count="2">
    <mergeCell ref="B1:D1"/>
    <mergeCell ref="C62:D62"/>
  </mergeCells>
  <pageMargins left="0.23622047244094491" right="0.23622047244094491" top="0.74803149606299213" bottom="0.74803149606299213" header="0.31496062992125984" footer="0.31496062992125984"/>
  <pageSetup paperSize="9" scale="76" orientation="landscape" r:id="rId1"/>
  <headerFooter alignWithMargins="0">
    <oddFooter>&amp;A&amp;RPage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9999"/>
    <pageSetUpPr fitToPage="1"/>
  </sheetPr>
  <dimension ref="A1:I43"/>
  <sheetViews>
    <sheetView workbookViewId="0">
      <selection activeCell="B1" sqref="B1:I43"/>
    </sheetView>
  </sheetViews>
  <sheetFormatPr defaultColWidth="9" defaultRowHeight="12.75" x14ac:dyDescent="0.2"/>
  <cols>
    <col min="1" max="1" width="11.875" style="19" customWidth="1"/>
    <col min="2" max="2" width="16.375" style="19" customWidth="1"/>
    <col min="3" max="3" width="43.375" style="19" customWidth="1"/>
    <col min="4" max="9" width="20.625" style="19" customWidth="1"/>
    <col min="10" max="16384" width="9" style="19"/>
  </cols>
  <sheetData>
    <row r="1" spans="1:9" ht="20.25" x14ac:dyDescent="0.3">
      <c r="B1" s="441" t="s">
        <v>171</v>
      </c>
      <c r="C1" s="441"/>
      <c r="D1" s="441"/>
      <c r="E1" s="18"/>
      <c r="F1" s="18"/>
      <c r="G1" s="18"/>
      <c r="H1" s="18"/>
      <c r="I1" s="18"/>
    </row>
    <row r="2" spans="1:9" ht="18" customHeight="1" x14ac:dyDescent="0.45">
      <c r="B2" s="46">
        <f>Tradingname</f>
        <v>0</v>
      </c>
      <c r="C2" s="47"/>
      <c r="I2" s="42"/>
    </row>
    <row r="3" spans="1:9" ht="15" x14ac:dyDescent="0.25">
      <c r="B3" s="48" t="s">
        <v>157</v>
      </c>
      <c r="C3" s="49">
        <f>Yearending</f>
        <v>44377</v>
      </c>
    </row>
    <row r="4" spans="1:9" ht="12.75" customHeight="1" x14ac:dyDescent="0.3">
      <c r="B4" s="17"/>
      <c r="D4" s="40"/>
      <c r="G4" s="40"/>
    </row>
    <row r="5" spans="1:9" ht="15.75" x14ac:dyDescent="0.2">
      <c r="B5" s="443" t="s">
        <v>195</v>
      </c>
      <c r="C5" s="443"/>
      <c r="D5" s="443"/>
    </row>
    <row r="6" spans="1:9" x14ac:dyDescent="0.2">
      <c r="B6" s="21"/>
      <c r="C6" s="22"/>
      <c r="D6" s="23"/>
      <c r="E6" s="23"/>
      <c r="F6" s="23"/>
      <c r="G6" s="23"/>
      <c r="H6" s="23"/>
      <c r="I6" s="23"/>
    </row>
    <row r="7" spans="1:9" ht="30.75" customHeight="1" x14ac:dyDescent="0.2">
      <c r="B7" s="151"/>
      <c r="C7" s="151"/>
      <c r="D7" s="444" t="s">
        <v>201</v>
      </c>
      <c r="E7" s="445"/>
      <c r="F7" s="446"/>
      <c r="G7" s="444" t="s">
        <v>202</v>
      </c>
      <c r="H7" s="445"/>
      <c r="I7" s="446"/>
    </row>
    <row r="8" spans="1:9" ht="51" customHeight="1" x14ac:dyDescent="0.2">
      <c r="B8" s="150" t="s">
        <v>194</v>
      </c>
      <c r="C8" s="151" t="s">
        <v>17</v>
      </c>
      <c r="D8" s="162" t="s">
        <v>54</v>
      </c>
      <c r="E8" s="162" t="s">
        <v>55</v>
      </c>
      <c r="F8" s="162" t="s">
        <v>23</v>
      </c>
      <c r="G8" s="162" t="s">
        <v>54</v>
      </c>
      <c r="H8" s="162" t="s">
        <v>55</v>
      </c>
      <c r="I8" s="162" t="s">
        <v>23</v>
      </c>
    </row>
    <row r="9" spans="1:9" x14ac:dyDescent="0.2">
      <c r="B9" s="163"/>
      <c r="C9" s="164"/>
      <c r="D9" s="165" t="s">
        <v>159</v>
      </c>
      <c r="E9" s="165" t="s">
        <v>159</v>
      </c>
      <c r="F9" s="165" t="s">
        <v>159</v>
      </c>
      <c r="G9" s="165" t="s">
        <v>159</v>
      </c>
      <c r="H9" s="165" t="s">
        <v>159</v>
      </c>
      <c r="I9" s="165" t="s">
        <v>159</v>
      </c>
    </row>
    <row r="10" spans="1:9" x14ac:dyDescent="0.2">
      <c r="B10" s="172"/>
      <c r="C10" s="173" t="s">
        <v>42</v>
      </c>
      <c r="D10" s="174"/>
      <c r="E10" s="174"/>
      <c r="F10" s="174"/>
      <c r="G10" s="174"/>
      <c r="H10" s="174"/>
      <c r="I10" s="175"/>
    </row>
    <row r="11" spans="1:9" x14ac:dyDescent="0.2">
      <c r="B11" s="166"/>
      <c r="C11" s="167" t="s">
        <v>115</v>
      </c>
      <c r="D11" s="267">
        <f>'2.1 Revenue by service'!D21</f>
        <v>0</v>
      </c>
      <c r="E11" s="267">
        <f>'2.1 Revenue by service'!E21</f>
        <v>0</v>
      </c>
      <c r="F11" s="264">
        <f>SUM(D11:E11)</f>
        <v>0</v>
      </c>
      <c r="G11" s="267">
        <f>'2.1 Revenue by service'!G21</f>
        <v>0</v>
      </c>
      <c r="H11" s="267">
        <f>'2.1 Revenue by service'!H21</f>
        <v>0</v>
      </c>
      <c r="I11" s="264">
        <f>SUM(G11:H11)</f>
        <v>0</v>
      </c>
    </row>
    <row r="12" spans="1:9" x14ac:dyDescent="0.2">
      <c r="A12" s="266"/>
      <c r="B12" s="166"/>
      <c r="C12" s="341" t="s">
        <v>43</v>
      </c>
      <c r="D12" s="264">
        <f>'2.2 Revenue contributions '!C15</f>
        <v>0</v>
      </c>
      <c r="E12" s="264">
        <f>'2.2 Revenue contributions '!D15</f>
        <v>0</v>
      </c>
      <c r="F12" s="264">
        <f>SUM(D12:E12)</f>
        <v>0</v>
      </c>
      <c r="G12" s="265"/>
      <c r="H12" s="265"/>
      <c r="I12" s="264">
        <f>SUM(G12:H12)</f>
        <v>0</v>
      </c>
    </row>
    <row r="13" spans="1:9" x14ac:dyDescent="0.2">
      <c r="B13" s="166"/>
      <c r="C13" s="341" t="s">
        <v>232</v>
      </c>
      <c r="D13" s="264">
        <f>'2.2 Revenue contributions '!D27</f>
        <v>0</v>
      </c>
      <c r="E13" s="264"/>
      <c r="F13" s="264">
        <f>SUM(D13:E13)</f>
        <v>0</v>
      </c>
      <c r="G13" s="265"/>
      <c r="H13" s="264"/>
      <c r="I13" s="264">
        <f>SUM(G13:H13)</f>
        <v>0</v>
      </c>
    </row>
    <row r="14" spans="1:9" x14ac:dyDescent="0.2">
      <c r="B14" s="166"/>
      <c r="C14" s="341" t="s">
        <v>18</v>
      </c>
      <c r="D14" s="265"/>
      <c r="E14" s="265"/>
      <c r="F14" s="264">
        <f>SUM(D14:E14)</f>
        <v>0</v>
      </c>
      <c r="G14" s="265"/>
      <c r="H14" s="265"/>
      <c r="I14" s="264">
        <f>SUM(G14:H14)</f>
        <v>0</v>
      </c>
    </row>
    <row r="15" spans="1:9" x14ac:dyDescent="0.2">
      <c r="B15" s="166"/>
      <c r="C15" s="167" t="s">
        <v>45</v>
      </c>
      <c r="D15" s="268"/>
      <c r="E15" s="268"/>
      <c r="F15" s="267">
        <f>SUM(D15:E15)</f>
        <v>0</v>
      </c>
      <c r="G15" s="268"/>
      <c r="H15" s="268"/>
      <c r="I15" s="267">
        <f>SUM(G15:H15)</f>
        <v>0</v>
      </c>
    </row>
    <row r="16" spans="1:9" x14ac:dyDescent="0.2">
      <c r="B16" s="168"/>
      <c r="C16" s="169" t="s">
        <v>44</v>
      </c>
      <c r="D16" s="269">
        <f t="shared" ref="D16:I16" si="0">SUM(D11:D15)</f>
        <v>0</v>
      </c>
      <c r="E16" s="269">
        <f t="shared" si="0"/>
        <v>0</v>
      </c>
      <c r="F16" s="269">
        <f t="shared" si="0"/>
        <v>0</v>
      </c>
      <c r="G16" s="269">
        <f t="shared" si="0"/>
        <v>0</v>
      </c>
      <c r="H16" s="269">
        <f t="shared" si="0"/>
        <v>0</v>
      </c>
      <c r="I16" s="269">
        <f t="shared" si="0"/>
        <v>0</v>
      </c>
    </row>
    <row r="17" spans="2:9" x14ac:dyDescent="0.2">
      <c r="B17" s="172"/>
      <c r="C17" s="173" t="s">
        <v>50</v>
      </c>
      <c r="D17" s="270"/>
      <c r="E17" s="270"/>
      <c r="F17" s="270"/>
      <c r="G17" s="270"/>
      <c r="H17" s="270"/>
      <c r="I17" s="271"/>
    </row>
    <row r="18" spans="2:9" x14ac:dyDescent="0.2">
      <c r="B18" s="170"/>
      <c r="C18" s="167" t="s">
        <v>19</v>
      </c>
      <c r="D18" s="267">
        <f>'2.3 Indirect revenue'!G36</f>
        <v>0</v>
      </c>
      <c r="E18" s="267">
        <f>'2.3 Indirect revenue'!H36</f>
        <v>0</v>
      </c>
      <c r="F18" s="267">
        <f>SUM(D18:E18)</f>
        <v>0</v>
      </c>
      <c r="G18" s="268"/>
      <c r="H18" s="268"/>
      <c r="I18" s="267">
        <f>SUM(G18:H18)</f>
        <v>0</v>
      </c>
    </row>
    <row r="19" spans="2:9" x14ac:dyDescent="0.2">
      <c r="B19" s="168"/>
      <c r="C19" s="169" t="s">
        <v>46</v>
      </c>
      <c r="D19" s="269">
        <f t="shared" ref="D19:I19" si="1">SUM(D18:D18)</f>
        <v>0</v>
      </c>
      <c r="E19" s="269">
        <f t="shared" si="1"/>
        <v>0</v>
      </c>
      <c r="F19" s="269">
        <f t="shared" si="1"/>
        <v>0</v>
      </c>
      <c r="G19" s="269">
        <f t="shared" si="1"/>
        <v>0</v>
      </c>
      <c r="H19" s="269">
        <f t="shared" si="1"/>
        <v>0</v>
      </c>
      <c r="I19" s="269">
        <f t="shared" si="1"/>
        <v>0</v>
      </c>
    </row>
    <row r="20" spans="2:9" x14ac:dyDescent="0.2">
      <c r="B20" s="168"/>
      <c r="C20" s="169" t="s">
        <v>20</v>
      </c>
      <c r="D20" s="269">
        <f t="shared" ref="D20:I20" si="2">D16+D19</f>
        <v>0</v>
      </c>
      <c r="E20" s="269">
        <f t="shared" si="2"/>
        <v>0</v>
      </c>
      <c r="F20" s="269">
        <f t="shared" si="2"/>
        <v>0</v>
      </c>
      <c r="G20" s="269">
        <f t="shared" si="2"/>
        <v>0</v>
      </c>
      <c r="H20" s="269">
        <f t="shared" si="2"/>
        <v>0</v>
      </c>
      <c r="I20" s="269">
        <f t="shared" si="2"/>
        <v>0</v>
      </c>
    </row>
    <row r="21" spans="2:9" x14ac:dyDescent="0.2">
      <c r="B21" s="172"/>
      <c r="C21" s="173" t="s">
        <v>56</v>
      </c>
      <c r="D21" s="270"/>
      <c r="E21" s="270"/>
      <c r="F21" s="270"/>
      <c r="G21" s="270"/>
      <c r="H21" s="270"/>
      <c r="I21" s="271"/>
    </row>
    <row r="22" spans="2:9" x14ac:dyDescent="0.2">
      <c r="B22" s="166"/>
      <c r="C22" s="167" t="s">
        <v>117</v>
      </c>
      <c r="D22" s="268"/>
      <c r="E22" s="268"/>
      <c r="F22" s="267">
        <f t="shared" ref="F22:F29" si="3">SUM(D22:E22)</f>
        <v>0</v>
      </c>
      <c r="G22" s="268"/>
      <c r="H22" s="268"/>
      <c r="I22" s="267">
        <f t="shared" ref="I22:I27" si="4">SUM(G22:H22)</f>
        <v>0</v>
      </c>
    </row>
    <row r="23" spans="2:9" x14ac:dyDescent="0.2">
      <c r="B23" s="166"/>
      <c r="C23" s="167" t="s">
        <v>118</v>
      </c>
      <c r="D23" s="268"/>
      <c r="E23" s="268"/>
      <c r="F23" s="267">
        <f t="shared" si="3"/>
        <v>0</v>
      </c>
      <c r="G23" s="268"/>
      <c r="H23" s="268"/>
      <c r="I23" s="267">
        <f t="shared" si="4"/>
        <v>0</v>
      </c>
    </row>
    <row r="24" spans="2:9" x14ac:dyDescent="0.2">
      <c r="B24" s="166"/>
      <c r="C24" s="167" t="s">
        <v>21</v>
      </c>
      <c r="D24" s="268"/>
      <c r="E24" s="268"/>
      <c r="F24" s="267">
        <f t="shared" si="3"/>
        <v>0</v>
      </c>
      <c r="G24" s="268"/>
      <c r="H24" s="268"/>
      <c r="I24" s="267">
        <f t="shared" si="4"/>
        <v>0</v>
      </c>
    </row>
    <row r="25" spans="2:9" x14ac:dyDescent="0.2">
      <c r="B25" s="166"/>
      <c r="C25" s="167" t="s">
        <v>47</v>
      </c>
      <c r="D25" s="268"/>
      <c r="E25" s="268"/>
      <c r="F25" s="267">
        <f t="shared" si="3"/>
        <v>0</v>
      </c>
      <c r="G25" s="268"/>
      <c r="H25" s="268"/>
      <c r="I25" s="267">
        <f t="shared" si="4"/>
        <v>0</v>
      </c>
    </row>
    <row r="26" spans="2:9" x14ac:dyDescent="0.2">
      <c r="B26" s="166"/>
      <c r="C26" s="167" t="s">
        <v>48</v>
      </c>
      <c r="D26" s="268"/>
      <c r="E26" s="268"/>
      <c r="F26" s="267">
        <f t="shared" si="3"/>
        <v>0</v>
      </c>
      <c r="G26" s="268"/>
      <c r="H26" s="268"/>
      <c r="I26" s="267">
        <f t="shared" si="4"/>
        <v>0</v>
      </c>
    </row>
    <row r="27" spans="2:9" x14ac:dyDescent="0.2">
      <c r="B27" s="166"/>
      <c r="C27" s="167" t="s">
        <v>49</v>
      </c>
      <c r="D27" s="268"/>
      <c r="E27" s="268"/>
      <c r="F27" s="267">
        <f t="shared" si="3"/>
        <v>0</v>
      </c>
      <c r="G27" s="268"/>
      <c r="H27" s="268"/>
      <c r="I27" s="267">
        <f t="shared" si="4"/>
        <v>0</v>
      </c>
    </row>
    <row r="28" spans="2:9" x14ac:dyDescent="0.2">
      <c r="B28" s="166"/>
      <c r="C28" s="167" t="s">
        <v>62</v>
      </c>
      <c r="D28" s="268"/>
      <c r="E28" s="268"/>
      <c r="F28" s="267">
        <f>SUM(D28:E28)</f>
        <v>0</v>
      </c>
      <c r="G28" s="268"/>
      <c r="H28" s="268"/>
      <c r="I28" s="267">
        <f>SUM(G28:H28)</f>
        <v>0</v>
      </c>
    </row>
    <row r="29" spans="2:9" x14ac:dyDescent="0.2">
      <c r="B29" s="166"/>
      <c r="C29" s="171" t="s">
        <v>59</v>
      </c>
      <c r="D29" s="268"/>
      <c r="E29" s="268"/>
      <c r="F29" s="267">
        <f t="shared" si="3"/>
        <v>0</v>
      </c>
      <c r="G29" s="268"/>
      <c r="H29" s="268"/>
      <c r="I29" s="267">
        <f>SUM(G29:H29)</f>
        <v>0</v>
      </c>
    </row>
    <row r="30" spans="2:9" x14ac:dyDescent="0.2">
      <c r="B30" s="168"/>
      <c r="C30" s="169" t="s">
        <v>57</v>
      </c>
      <c r="D30" s="269">
        <f t="shared" ref="D30:H30" si="5">SUM(D22:D29)</f>
        <v>0</v>
      </c>
      <c r="E30" s="269">
        <f t="shared" si="5"/>
        <v>0</v>
      </c>
      <c r="F30" s="269">
        <f t="shared" si="5"/>
        <v>0</v>
      </c>
      <c r="G30" s="269">
        <f t="shared" si="5"/>
        <v>0</v>
      </c>
      <c r="H30" s="269">
        <f t="shared" si="5"/>
        <v>0</v>
      </c>
      <c r="I30" s="269">
        <f>SUM(I22:I29)</f>
        <v>0</v>
      </c>
    </row>
    <row r="31" spans="2:9" x14ac:dyDescent="0.2">
      <c r="B31" s="172"/>
      <c r="C31" s="173" t="s">
        <v>140</v>
      </c>
      <c r="D31" s="270"/>
      <c r="E31" s="270"/>
      <c r="F31" s="270"/>
      <c r="G31" s="270"/>
      <c r="H31" s="270"/>
      <c r="I31" s="271"/>
    </row>
    <row r="32" spans="2:9" x14ac:dyDescent="0.2">
      <c r="B32" s="166"/>
      <c r="C32" s="167" t="s">
        <v>51</v>
      </c>
      <c r="D32" s="267">
        <f>SUMIF('2.4 Shared costs'!$C$9:$C$35,'2. Revenues and expenses'!$C32,'2.4 Shared costs'!$H$9:$H$35)</f>
        <v>0</v>
      </c>
      <c r="E32" s="267">
        <f>SUMIF('2.4 Shared costs'!$C$9:$C$35,'2. Revenues and expenses'!$C32,'2.4 Shared costs'!$I$9:$I$35)</f>
        <v>0</v>
      </c>
      <c r="F32" s="267">
        <f t="shared" ref="F32:F40" si="6">SUM(D32:E32)</f>
        <v>0</v>
      </c>
      <c r="G32" s="268"/>
      <c r="H32" s="268"/>
      <c r="I32" s="267">
        <f t="shared" ref="I32:I40" si="7">SUM(G32:H32)</f>
        <v>0</v>
      </c>
    </row>
    <row r="33" spans="2:9" x14ac:dyDescent="0.2">
      <c r="B33" s="166"/>
      <c r="C33" s="167" t="s">
        <v>60</v>
      </c>
      <c r="D33" s="267">
        <f>SUMIF('2.4 Shared costs'!$C$9:$C$35,'2. Revenues and expenses'!$C33,'2.4 Shared costs'!$H$9:$H$35)</f>
        <v>0</v>
      </c>
      <c r="E33" s="267">
        <f>SUMIF('2.4 Shared costs'!$C$9:$C$35,'2. Revenues and expenses'!$C33,'2.4 Shared costs'!$I$9:$I$35)</f>
        <v>0</v>
      </c>
      <c r="F33" s="267">
        <f t="shared" si="6"/>
        <v>0</v>
      </c>
      <c r="G33" s="268"/>
      <c r="H33" s="268"/>
      <c r="I33" s="267">
        <f t="shared" si="7"/>
        <v>0</v>
      </c>
    </row>
    <row r="34" spans="2:9" x14ac:dyDescent="0.2">
      <c r="B34" s="166"/>
      <c r="C34" s="342" t="s">
        <v>353</v>
      </c>
      <c r="D34" s="267">
        <f>SUMIF('2.4 Shared costs'!$C$9:$C$35,'2. Revenues and expenses'!$C34,'2.4 Shared costs'!$H$9:$H$35)</f>
        <v>0</v>
      </c>
      <c r="E34" s="267">
        <f>SUMIF('2.4 Shared costs'!$C$9:$C$35,'2. Revenues and expenses'!$C34,'2.4 Shared costs'!$I$9:$I$35)</f>
        <v>0</v>
      </c>
      <c r="F34" s="267">
        <f t="shared" si="6"/>
        <v>0</v>
      </c>
      <c r="G34" s="268"/>
      <c r="H34" s="268"/>
      <c r="I34" s="267">
        <f t="shared" si="7"/>
        <v>0</v>
      </c>
    </row>
    <row r="35" spans="2:9" x14ac:dyDescent="0.2">
      <c r="B35" s="166"/>
      <c r="C35" s="171" t="s">
        <v>52</v>
      </c>
      <c r="D35" s="267">
        <f>SUMIF('2.4 Shared costs'!$C$9:$C$35,'2. Revenues and expenses'!$C35,'2.4 Shared costs'!$H$9:$H$35)</f>
        <v>0</v>
      </c>
      <c r="E35" s="267">
        <f>SUMIF('2.4 Shared costs'!$C$9:$C$35,'2. Revenues and expenses'!$C35,'2.4 Shared costs'!$I$9:$I$35)</f>
        <v>0</v>
      </c>
      <c r="F35" s="267">
        <f t="shared" si="6"/>
        <v>0</v>
      </c>
      <c r="G35" s="268"/>
      <c r="H35" s="268"/>
      <c r="I35" s="267">
        <f t="shared" si="7"/>
        <v>0</v>
      </c>
    </row>
    <row r="36" spans="2:9" x14ac:dyDescent="0.2">
      <c r="B36" s="166"/>
      <c r="C36" s="171" t="s">
        <v>61</v>
      </c>
      <c r="D36" s="267">
        <f>SUMIF('2.4 Shared costs'!$C$9:$C$35,'2. Revenues and expenses'!$C36,'2.4 Shared costs'!$H$9:$H$35)</f>
        <v>0</v>
      </c>
      <c r="E36" s="267">
        <f>SUMIF('2.4 Shared costs'!$C$9:$C$35,'2. Revenues and expenses'!$C36,'2.4 Shared costs'!$I$9:$I$35)</f>
        <v>0</v>
      </c>
      <c r="F36" s="267">
        <f t="shared" si="6"/>
        <v>0</v>
      </c>
      <c r="G36" s="268"/>
      <c r="H36" s="268"/>
      <c r="I36" s="267">
        <f t="shared" si="7"/>
        <v>0</v>
      </c>
    </row>
    <row r="37" spans="2:9" x14ac:dyDescent="0.2">
      <c r="B37" s="166"/>
      <c r="C37" s="167" t="s">
        <v>119</v>
      </c>
      <c r="D37" s="267">
        <f>SUMIF('2.4 Shared costs'!$C$9:$C$35,'2. Revenues and expenses'!$C37,'2.4 Shared costs'!$H$9:$H$35)</f>
        <v>0</v>
      </c>
      <c r="E37" s="267">
        <f>SUMIF('2.4 Shared costs'!$C$9:$C$35,'2. Revenues and expenses'!$C37,'2.4 Shared costs'!$I$9:$I$35)</f>
        <v>0</v>
      </c>
      <c r="F37" s="267">
        <f t="shared" si="6"/>
        <v>0</v>
      </c>
      <c r="G37" s="268"/>
      <c r="H37" s="268"/>
      <c r="I37" s="267">
        <f t="shared" si="7"/>
        <v>0</v>
      </c>
    </row>
    <row r="38" spans="2:9" x14ac:dyDescent="0.2">
      <c r="B38" s="166"/>
      <c r="C38" s="167" t="s">
        <v>53</v>
      </c>
      <c r="D38" s="267">
        <f>SUMIF('2.4 Shared costs'!$C$9:$C$35,'2. Revenues and expenses'!$C38,'2.4 Shared costs'!$H$9:$H$35)</f>
        <v>0</v>
      </c>
      <c r="E38" s="267">
        <f>SUMIF('2.4 Shared costs'!$C$9:$C$35,'2. Revenues and expenses'!$C38,'2.4 Shared costs'!$I$9:$I$35)</f>
        <v>0</v>
      </c>
      <c r="F38" s="267">
        <f t="shared" si="6"/>
        <v>0</v>
      </c>
      <c r="G38" s="268"/>
      <c r="H38" s="268"/>
      <c r="I38" s="267">
        <f t="shared" si="7"/>
        <v>0</v>
      </c>
    </row>
    <row r="39" spans="2:9" x14ac:dyDescent="0.2">
      <c r="B39" s="166"/>
      <c r="C39" s="342" t="s">
        <v>354</v>
      </c>
      <c r="D39" s="267">
        <f>SUMIF('2.4 Shared costs'!$C$9:$C$35,'2. Revenues and expenses'!$C39,'2.4 Shared costs'!$H$9:$H$35)</f>
        <v>0</v>
      </c>
      <c r="E39" s="267">
        <f>SUMIF('2.4 Shared costs'!$C$9:$C$35,'2. Revenues and expenses'!$C39,'2.4 Shared costs'!$I$9:$I$35)</f>
        <v>0</v>
      </c>
      <c r="F39" s="267">
        <f t="shared" si="6"/>
        <v>0</v>
      </c>
      <c r="G39" s="268"/>
      <c r="H39" s="268"/>
      <c r="I39" s="267">
        <f t="shared" si="7"/>
        <v>0</v>
      </c>
    </row>
    <row r="40" spans="2:9" x14ac:dyDescent="0.2">
      <c r="B40" s="166"/>
      <c r="C40" s="171" t="s">
        <v>154</v>
      </c>
      <c r="D40" s="267">
        <f>SUMIF('2.4 Shared costs'!$C$9:$C$35,'2. Revenues and expenses'!$C40,'2.4 Shared costs'!$H$9:$H$35)</f>
        <v>0</v>
      </c>
      <c r="E40" s="267">
        <f>SUMIF('2.4 Shared costs'!$C$9:$C$35,'2. Revenues and expenses'!$C40,'2.4 Shared costs'!$I$9:$I$35)</f>
        <v>0</v>
      </c>
      <c r="F40" s="267">
        <f t="shared" si="6"/>
        <v>0</v>
      </c>
      <c r="G40" s="268"/>
      <c r="H40" s="268"/>
      <c r="I40" s="267">
        <f t="shared" si="7"/>
        <v>0</v>
      </c>
    </row>
    <row r="41" spans="2:9" x14ac:dyDescent="0.2">
      <c r="B41" s="168"/>
      <c r="C41" s="169" t="s">
        <v>155</v>
      </c>
      <c r="D41" s="269">
        <f>SUM(D32:D40)</f>
        <v>0</v>
      </c>
      <c r="E41" s="269">
        <f t="shared" ref="E41:F41" si="8">SUM(E32:E40)</f>
        <v>0</v>
      </c>
      <c r="F41" s="269">
        <f t="shared" si="8"/>
        <v>0</v>
      </c>
      <c r="G41" s="269">
        <f>SUM(G32:G40)</f>
        <v>0</v>
      </c>
      <c r="H41" s="269">
        <f>SUM(H32:H40)</f>
        <v>0</v>
      </c>
      <c r="I41" s="269">
        <f>SUM(I32:I40)</f>
        <v>0</v>
      </c>
    </row>
    <row r="42" spans="2:9" x14ac:dyDescent="0.2">
      <c r="B42" s="168"/>
      <c r="C42" s="169" t="s">
        <v>58</v>
      </c>
      <c r="D42" s="269">
        <f t="shared" ref="D42:E42" si="9">D30+D41</f>
        <v>0</v>
      </c>
      <c r="E42" s="269">
        <f t="shared" si="9"/>
        <v>0</v>
      </c>
      <c r="F42" s="269">
        <f>F30+F41</f>
        <v>0</v>
      </c>
      <c r="G42" s="269">
        <f>G30+G41</f>
        <v>0</v>
      </c>
      <c r="H42" s="269">
        <f>H30+H41</f>
        <v>0</v>
      </c>
      <c r="I42" s="269">
        <f>I30+I41</f>
        <v>0</v>
      </c>
    </row>
    <row r="43" spans="2:9" x14ac:dyDescent="0.2">
      <c r="B43" s="166"/>
      <c r="C43" s="169" t="s">
        <v>87</v>
      </c>
      <c r="D43" s="267">
        <f t="shared" ref="D43:I43" si="10">D20+D42</f>
        <v>0</v>
      </c>
      <c r="E43" s="267">
        <f t="shared" si="10"/>
        <v>0</v>
      </c>
      <c r="F43" s="267">
        <f>F20+F42</f>
        <v>0</v>
      </c>
      <c r="G43" s="267">
        <f>G20+G42</f>
        <v>0</v>
      </c>
      <c r="H43" s="267">
        <f t="shared" si="10"/>
        <v>0</v>
      </c>
      <c r="I43" s="267">
        <f t="shared" si="10"/>
        <v>0</v>
      </c>
    </row>
  </sheetData>
  <mergeCells count="4">
    <mergeCell ref="B5:D5"/>
    <mergeCell ref="D7:F7"/>
    <mergeCell ref="G7:I7"/>
    <mergeCell ref="B1:D1"/>
  </mergeCells>
  <phoneticPr fontId="27" type="noConversion"/>
  <pageMargins left="0.23622047244094491" right="0.23622047244094491" top="0.74803149606299213" bottom="0.74803149606299213" header="0.31496062992125984" footer="0.31496062992125984"/>
  <pageSetup paperSize="9" scale="78" orientation="landscape" r:id="rId1"/>
  <headerFooter alignWithMargins="0">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999"/>
    <pageSetUpPr fitToPage="1"/>
  </sheetPr>
  <dimension ref="B1:I22"/>
  <sheetViews>
    <sheetView workbookViewId="0">
      <selection activeCell="B1" sqref="B1:I21"/>
    </sheetView>
  </sheetViews>
  <sheetFormatPr defaultColWidth="9" defaultRowHeight="12.75" x14ac:dyDescent="0.2"/>
  <cols>
    <col min="1" max="1" width="11.875" style="19" customWidth="1"/>
    <col min="2" max="2" width="16.375" style="19" customWidth="1"/>
    <col min="3" max="3" width="43.375" style="19" customWidth="1"/>
    <col min="4" max="9" width="20.625" style="19" customWidth="1"/>
    <col min="10" max="16384" width="9" style="19"/>
  </cols>
  <sheetData>
    <row r="1" spans="2:9" ht="20.25" x14ac:dyDescent="0.3">
      <c r="B1" s="447" t="s">
        <v>125</v>
      </c>
      <c r="C1" s="447"/>
      <c r="D1" s="18"/>
      <c r="E1" s="18"/>
      <c r="F1" s="18"/>
      <c r="G1" s="18"/>
      <c r="H1" s="18"/>
      <c r="I1" s="18"/>
    </row>
    <row r="2" spans="2:9" ht="16.5" customHeight="1" x14ac:dyDescent="0.45">
      <c r="B2" s="46">
        <f>Tradingname</f>
        <v>0</v>
      </c>
      <c r="C2" s="47"/>
      <c r="I2" s="42"/>
    </row>
    <row r="3" spans="2:9" ht="15" x14ac:dyDescent="0.25">
      <c r="B3" s="48" t="s">
        <v>157</v>
      </c>
      <c r="C3" s="49">
        <f>Yearending</f>
        <v>44377</v>
      </c>
    </row>
    <row r="4" spans="2:9" ht="12.75" customHeight="1" x14ac:dyDescent="0.3">
      <c r="B4" s="17"/>
      <c r="D4" s="40"/>
      <c r="G4" s="40"/>
    </row>
    <row r="5" spans="2:9" ht="15.75" x14ac:dyDescent="0.2">
      <c r="B5" s="443" t="s">
        <v>162</v>
      </c>
      <c r="C5" s="443"/>
      <c r="D5" s="443"/>
    </row>
    <row r="6" spans="2:9" x14ac:dyDescent="0.2">
      <c r="B6" s="21"/>
      <c r="C6" s="22"/>
      <c r="D6" s="23"/>
      <c r="E6" s="23"/>
      <c r="F6" s="23"/>
      <c r="G6" s="23"/>
      <c r="H6" s="23"/>
      <c r="I6" s="23"/>
    </row>
    <row r="7" spans="2:9" ht="21" customHeight="1" x14ac:dyDescent="0.2">
      <c r="B7" s="151"/>
      <c r="C7" s="151"/>
      <c r="D7" s="444" t="s">
        <v>201</v>
      </c>
      <c r="E7" s="445"/>
      <c r="F7" s="446"/>
      <c r="G7" s="444" t="s">
        <v>202</v>
      </c>
      <c r="H7" s="445"/>
      <c r="I7" s="446"/>
    </row>
    <row r="8" spans="2:9" ht="51" customHeight="1" x14ac:dyDescent="0.2">
      <c r="B8" s="150" t="s">
        <v>194</v>
      </c>
      <c r="C8" s="151" t="s">
        <v>17</v>
      </c>
      <c r="D8" s="162" t="s">
        <v>54</v>
      </c>
      <c r="E8" s="162" t="s">
        <v>55</v>
      </c>
      <c r="F8" s="162" t="s">
        <v>23</v>
      </c>
      <c r="G8" s="162" t="s">
        <v>54</v>
      </c>
      <c r="H8" s="162" t="s">
        <v>55</v>
      </c>
      <c r="I8" s="162" t="s">
        <v>23</v>
      </c>
    </row>
    <row r="9" spans="2:9" ht="15.75" customHeight="1" x14ac:dyDescent="0.2">
      <c r="B9" s="150"/>
      <c r="C9" s="151"/>
      <c r="D9" s="165" t="s">
        <v>159</v>
      </c>
      <c r="E9" s="165" t="s">
        <v>159</v>
      </c>
      <c r="F9" s="165" t="s">
        <v>159</v>
      </c>
      <c r="G9" s="165" t="s">
        <v>159</v>
      </c>
      <c r="H9" s="165" t="s">
        <v>159</v>
      </c>
      <c r="I9" s="165" t="s">
        <v>159</v>
      </c>
    </row>
    <row r="10" spans="2:9" x14ac:dyDescent="0.2">
      <c r="B10" s="179"/>
      <c r="C10" s="173" t="s">
        <v>125</v>
      </c>
      <c r="D10" s="174"/>
      <c r="E10" s="174"/>
      <c r="F10" s="174"/>
      <c r="G10" s="174"/>
      <c r="H10" s="174"/>
      <c r="I10" s="175"/>
    </row>
    <row r="11" spans="2:9" x14ac:dyDescent="0.2">
      <c r="B11" s="176"/>
      <c r="C11" s="167" t="s">
        <v>151</v>
      </c>
      <c r="D11" s="268"/>
      <c r="E11" s="268"/>
      <c r="F11" s="267">
        <f t="shared" ref="F11:F20" si="0">SUM(D11:E11)</f>
        <v>0</v>
      </c>
      <c r="G11" s="268"/>
      <c r="H11" s="268"/>
      <c r="I11" s="267">
        <f t="shared" ref="I11:I20" si="1">SUM(G11:H11)</f>
        <v>0</v>
      </c>
    </row>
    <row r="12" spans="2:9" x14ac:dyDescent="0.2">
      <c r="B12" s="176"/>
      <c r="C12" s="167" t="s">
        <v>139</v>
      </c>
      <c r="D12" s="268"/>
      <c r="E12" s="268"/>
      <c r="F12" s="267">
        <f t="shared" si="0"/>
        <v>0</v>
      </c>
      <c r="G12" s="268"/>
      <c r="H12" s="268"/>
      <c r="I12" s="267">
        <f t="shared" si="1"/>
        <v>0</v>
      </c>
    </row>
    <row r="13" spans="2:9" x14ac:dyDescent="0.2">
      <c r="B13" s="176"/>
      <c r="C13" s="167" t="s">
        <v>73</v>
      </c>
      <c r="D13" s="268"/>
      <c r="E13" s="268"/>
      <c r="F13" s="267">
        <f t="shared" si="0"/>
        <v>0</v>
      </c>
      <c r="G13" s="268"/>
      <c r="H13" s="268"/>
      <c r="I13" s="267">
        <f t="shared" si="1"/>
        <v>0</v>
      </c>
    </row>
    <row r="14" spans="2:9" x14ac:dyDescent="0.2">
      <c r="B14" s="176"/>
      <c r="C14" s="167" t="s">
        <v>205</v>
      </c>
      <c r="D14" s="268"/>
      <c r="E14" s="268"/>
      <c r="F14" s="267">
        <f t="shared" si="0"/>
        <v>0</v>
      </c>
      <c r="G14" s="268"/>
      <c r="H14" s="268"/>
      <c r="I14" s="267">
        <f t="shared" si="1"/>
        <v>0</v>
      </c>
    </row>
    <row r="15" spans="2:9" ht="25.5" x14ac:dyDescent="0.2">
      <c r="B15" s="176"/>
      <c r="C15" s="177" t="s">
        <v>206</v>
      </c>
      <c r="D15" s="268"/>
      <c r="E15" s="268"/>
      <c r="F15" s="267">
        <f t="shared" si="0"/>
        <v>0</v>
      </c>
      <c r="G15" s="268"/>
      <c r="H15" s="268"/>
      <c r="I15" s="267">
        <f t="shared" si="1"/>
        <v>0</v>
      </c>
    </row>
    <row r="16" spans="2:9" x14ac:dyDescent="0.2">
      <c r="B16" s="176"/>
      <c r="C16" s="342" t="s">
        <v>355</v>
      </c>
      <c r="D16" s="268"/>
      <c r="E16" s="268"/>
      <c r="F16" s="267">
        <f t="shared" si="0"/>
        <v>0</v>
      </c>
      <c r="G16" s="268"/>
      <c r="H16" s="268"/>
      <c r="I16" s="267">
        <f t="shared" si="1"/>
        <v>0</v>
      </c>
    </row>
    <row r="17" spans="2:9" x14ac:dyDescent="0.2">
      <c r="B17" s="176"/>
      <c r="C17" s="342" t="s">
        <v>356</v>
      </c>
      <c r="D17" s="268"/>
      <c r="E17" s="268"/>
      <c r="F17" s="267">
        <f t="shared" si="0"/>
        <v>0</v>
      </c>
      <c r="G17" s="268"/>
      <c r="H17" s="268"/>
      <c r="I17" s="267">
        <f t="shared" si="1"/>
        <v>0</v>
      </c>
    </row>
    <row r="18" spans="2:9" x14ac:dyDescent="0.2">
      <c r="B18" s="176"/>
      <c r="C18" s="167" t="s">
        <v>74</v>
      </c>
      <c r="D18" s="268"/>
      <c r="E18" s="268"/>
      <c r="F18" s="267">
        <f t="shared" si="0"/>
        <v>0</v>
      </c>
      <c r="G18" s="268"/>
      <c r="H18" s="268"/>
      <c r="I18" s="267">
        <f t="shared" si="1"/>
        <v>0</v>
      </c>
    </row>
    <row r="19" spans="2:9" x14ac:dyDescent="0.2">
      <c r="B19" s="176"/>
      <c r="C19" s="167" t="s">
        <v>75</v>
      </c>
      <c r="D19" s="268"/>
      <c r="E19" s="268"/>
      <c r="F19" s="267">
        <f t="shared" si="0"/>
        <v>0</v>
      </c>
      <c r="G19" s="268"/>
      <c r="H19" s="268"/>
      <c r="I19" s="267">
        <f t="shared" si="1"/>
        <v>0</v>
      </c>
    </row>
    <row r="20" spans="2:9" x14ac:dyDescent="0.2">
      <c r="B20" s="176"/>
      <c r="C20" s="342" t="s">
        <v>357</v>
      </c>
      <c r="D20" s="268"/>
      <c r="E20" s="268"/>
      <c r="F20" s="267">
        <f t="shared" si="0"/>
        <v>0</v>
      </c>
      <c r="G20" s="268"/>
      <c r="H20" s="268"/>
      <c r="I20" s="267">
        <f t="shared" si="1"/>
        <v>0</v>
      </c>
    </row>
    <row r="21" spans="2:9" x14ac:dyDescent="0.2">
      <c r="B21" s="178"/>
      <c r="C21" s="369" t="s">
        <v>115</v>
      </c>
      <c r="D21" s="269">
        <f t="shared" ref="D21:I21" si="2">SUM(D11:D20)</f>
        <v>0</v>
      </c>
      <c r="E21" s="269">
        <f t="shared" si="2"/>
        <v>0</v>
      </c>
      <c r="F21" s="269">
        <f t="shared" si="2"/>
        <v>0</v>
      </c>
      <c r="G21" s="269">
        <f t="shared" si="2"/>
        <v>0</v>
      </c>
      <c r="H21" s="269">
        <f t="shared" si="2"/>
        <v>0</v>
      </c>
      <c r="I21" s="269">
        <f t="shared" si="2"/>
        <v>0</v>
      </c>
    </row>
    <row r="22" spans="2:9" x14ac:dyDescent="0.2">
      <c r="B22" s="40"/>
    </row>
  </sheetData>
  <mergeCells count="4">
    <mergeCell ref="B1:C1"/>
    <mergeCell ref="B5:D5"/>
    <mergeCell ref="D7:F7"/>
    <mergeCell ref="G7:I7"/>
  </mergeCells>
  <pageMargins left="0.23622047244094491" right="0.23622047244094491" top="0.74803149606299213" bottom="0.74803149606299213" header="0.31496062992125984" footer="0.31496062992125984"/>
  <pageSetup paperSize="9" scale="78" orientation="landscape" r:id="rId1"/>
  <headerFooter alignWithMargins="0">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999"/>
    <pageSetUpPr fitToPage="1"/>
  </sheetPr>
  <dimension ref="B1:J27"/>
  <sheetViews>
    <sheetView workbookViewId="0">
      <selection activeCell="B1" sqref="B1:E27"/>
    </sheetView>
  </sheetViews>
  <sheetFormatPr defaultColWidth="9" defaultRowHeight="12.75" x14ac:dyDescent="0.2"/>
  <cols>
    <col min="1" max="1" width="11.875" style="19" customWidth="1"/>
    <col min="2" max="2" width="37.5" style="19" customWidth="1"/>
    <col min="3" max="3" width="42.75" style="19" customWidth="1"/>
    <col min="4" max="5" width="27.25" style="19" customWidth="1"/>
    <col min="6" max="6" width="5.75" style="19" customWidth="1"/>
    <col min="7" max="7" width="6.625" style="19" customWidth="1"/>
    <col min="8" max="10" width="19.75" style="19" customWidth="1"/>
    <col min="11" max="11" width="18.25" style="19" customWidth="1"/>
    <col min="12" max="16384" width="9" style="19"/>
  </cols>
  <sheetData>
    <row r="1" spans="2:10" ht="20.25" x14ac:dyDescent="0.3">
      <c r="B1" s="20" t="s">
        <v>172</v>
      </c>
      <c r="C1" s="18"/>
      <c r="D1" s="18"/>
      <c r="E1" s="18"/>
      <c r="F1" s="18"/>
      <c r="G1" s="18"/>
      <c r="H1" s="18"/>
      <c r="I1" s="18"/>
      <c r="J1" s="18"/>
    </row>
    <row r="2" spans="2:10" ht="15.75" customHeight="1" x14ac:dyDescent="0.25">
      <c r="B2" s="46">
        <f>Tradingname</f>
        <v>0</v>
      </c>
      <c r="C2" s="47"/>
    </row>
    <row r="3" spans="2:10" ht="18.75" customHeight="1" x14ac:dyDescent="0.45">
      <c r="B3" s="48" t="s">
        <v>157</v>
      </c>
      <c r="C3" s="49">
        <f>Yearending</f>
        <v>44377</v>
      </c>
      <c r="F3" s="42"/>
    </row>
    <row r="4" spans="2:10" ht="20.25" x14ac:dyDescent="0.3">
      <c r="B4" s="17"/>
    </row>
    <row r="5" spans="2:10" ht="15.75" x14ac:dyDescent="0.25">
      <c r="B5" s="28" t="s">
        <v>163</v>
      </c>
    </row>
    <row r="6" spans="2:10" x14ac:dyDescent="0.2">
      <c r="B6" s="21"/>
      <c r="C6" s="24"/>
      <c r="D6" s="24"/>
      <c r="E6" s="24"/>
      <c r="F6" s="24"/>
      <c r="G6" s="25"/>
      <c r="H6" s="29"/>
      <c r="I6" s="26"/>
      <c r="J6" s="26"/>
    </row>
    <row r="7" spans="2:10" ht="39" customHeight="1" x14ac:dyDescent="0.2">
      <c r="B7" s="180" t="s">
        <v>17</v>
      </c>
      <c r="C7" s="162" t="s">
        <v>54</v>
      </c>
      <c r="D7" s="162" t="s">
        <v>55</v>
      </c>
      <c r="E7" s="162" t="s">
        <v>23</v>
      </c>
    </row>
    <row r="8" spans="2:10" ht="13.5" customHeight="1" x14ac:dyDescent="0.2">
      <c r="B8" s="150"/>
      <c r="C8" s="165" t="s">
        <v>159</v>
      </c>
      <c r="D8" s="165" t="s">
        <v>159</v>
      </c>
      <c r="E8" s="165" t="s">
        <v>159</v>
      </c>
    </row>
    <row r="9" spans="2:10" ht="13.5" customHeight="1" x14ac:dyDescent="0.2">
      <c r="B9" s="236"/>
      <c r="C9" s="272"/>
      <c r="D9" s="273"/>
      <c r="E9" s="269">
        <f t="shared" ref="E9:E14" si="0">SUM(C9:D9)</f>
        <v>0</v>
      </c>
    </row>
    <row r="10" spans="2:10" ht="13.5" customHeight="1" x14ac:dyDescent="0.2">
      <c r="B10" s="236"/>
      <c r="C10" s="272"/>
      <c r="D10" s="273"/>
      <c r="E10" s="269">
        <f t="shared" si="0"/>
        <v>0</v>
      </c>
    </row>
    <row r="11" spans="2:10" ht="13.5" customHeight="1" x14ac:dyDescent="0.2">
      <c r="B11" s="236"/>
      <c r="C11" s="272"/>
      <c r="D11" s="273"/>
      <c r="E11" s="269">
        <f t="shared" si="0"/>
        <v>0</v>
      </c>
    </row>
    <row r="12" spans="2:10" ht="13.5" customHeight="1" x14ac:dyDescent="0.2">
      <c r="B12" s="236"/>
      <c r="C12" s="272"/>
      <c r="D12" s="273"/>
      <c r="E12" s="269">
        <f t="shared" si="0"/>
        <v>0</v>
      </c>
    </row>
    <row r="13" spans="2:10" ht="13.5" customHeight="1" x14ac:dyDescent="0.2">
      <c r="B13" s="236"/>
      <c r="C13" s="272"/>
      <c r="D13" s="273"/>
      <c r="E13" s="269">
        <f t="shared" si="0"/>
        <v>0</v>
      </c>
    </row>
    <row r="14" spans="2:10" ht="13.5" customHeight="1" x14ac:dyDescent="0.2">
      <c r="B14" s="236"/>
      <c r="C14" s="272"/>
      <c r="D14" s="273"/>
      <c r="E14" s="269">
        <f t="shared" si="0"/>
        <v>0</v>
      </c>
    </row>
    <row r="15" spans="2:10" x14ac:dyDescent="0.2">
      <c r="B15" s="181" t="s">
        <v>23</v>
      </c>
      <c r="C15" s="269">
        <f>SUM(C9:C14)</f>
        <v>0</v>
      </c>
      <c r="D15" s="269">
        <f>SUM(D9:D14)</f>
        <v>0</v>
      </c>
      <c r="E15" s="269">
        <f>SUM(E9:E14)</f>
        <v>0</v>
      </c>
    </row>
    <row r="17" spans="2:6" ht="15.75" x14ac:dyDescent="0.25">
      <c r="B17" s="28" t="s">
        <v>164</v>
      </c>
    </row>
    <row r="18" spans="2:6" ht="19.5" customHeight="1" x14ac:dyDescent="0.2">
      <c r="B18" s="21"/>
      <c r="C18" s="24"/>
      <c r="D18" s="24"/>
      <c r="E18" s="24"/>
      <c r="F18" s="24"/>
    </row>
    <row r="19" spans="2:6" x14ac:dyDescent="0.2">
      <c r="B19" s="150" t="s">
        <v>121</v>
      </c>
      <c r="C19" s="182" t="s">
        <v>17</v>
      </c>
      <c r="D19" s="378" t="s">
        <v>23</v>
      </c>
    </row>
    <row r="20" spans="2:6" x14ac:dyDescent="0.2">
      <c r="B20" s="150"/>
      <c r="C20" s="165"/>
      <c r="D20" s="165" t="s">
        <v>159</v>
      </c>
    </row>
    <row r="21" spans="2:6" x14ac:dyDescent="0.2">
      <c r="B21" s="379"/>
      <c r="C21" s="380"/>
      <c r="D21" s="381"/>
    </row>
    <row r="22" spans="2:6" x14ac:dyDescent="0.2">
      <c r="B22" s="379"/>
      <c r="C22" s="380"/>
      <c r="D22" s="381"/>
    </row>
    <row r="23" spans="2:6" x14ac:dyDescent="0.2">
      <c r="B23" s="379"/>
      <c r="C23" s="380"/>
      <c r="D23" s="381"/>
    </row>
    <row r="24" spans="2:6" x14ac:dyDescent="0.2">
      <c r="B24" s="379"/>
      <c r="C24" s="380"/>
      <c r="D24" s="381"/>
    </row>
    <row r="25" spans="2:6" x14ac:dyDescent="0.2">
      <c r="B25" s="379"/>
      <c r="C25" s="380"/>
      <c r="D25" s="381"/>
    </row>
    <row r="26" spans="2:6" x14ac:dyDescent="0.2">
      <c r="B26" s="379"/>
      <c r="C26" s="380"/>
      <c r="D26" s="381"/>
    </row>
    <row r="27" spans="2:6" x14ac:dyDescent="0.2">
      <c r="B27" s="448" t="s">
        <v>120</v>
      </c>
      <c r="C27" s="449"/>
      <c r="D27" s="269">
        <f>SUM(D21:D26)</f>
        <v>0</v>
      </c>
    </row>
  </sheetData>
  <mergeCells count="1">
    <mergeCell ref="B27:C27"/>
  </mergeCells>
  <pageMargins left="0.23622047244094491" right="0.23622047244094491" top="0.74803149606299213" bottom="0.74803149606299213" header="0.31496062992125984" footer="0.31496062992125984"/>
  <pageSetup paperSize="9" scale="97" orientation="landscape" r:id="rId1"/>
  <headerFooter alignWithMargins="0">
    <oddFooter>&amp;A&amp;RPage &amp;P</oddFooter>
  </headerFooter>
  <colBreaks count="1" manualBreakCount="1">
    <brk id="7" max="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9999"/>
    <pageSetUpPr fitToPage="1"/>
  </sheetPr>
  <dimension ref="B1:H36"/>
  <sheetViews>
    <sheetView workbookViewId="0">
      <selection activeCell="B1" sqref="B1:H36"/>
    </sheetView>
  </sheetViews>
  <sheetFormatPr defaultColWidth="9" defaultRowHeight="12.75" x14ac:dyDescent="0.2"/>
  <cols>
    <col min="1" max="1" width="12.375" style="30" customWidth="1"/>
    <col min="2" max="2" width="18.5" style="30" customWidth="1"/>
    <col min="3" max="3" width="42.25" style="30" customWidth="1"/>
    <col min="4" max="4" width="26.75" style="30" customWidth="1"/>
    <col min="5" max="5" width="22.5" style="30" customWidth="1"/>
    <col min="6" max="6" width="20.5" style="30" customWidth="1"/>
    <col min="7" max="8" width="22.5" style="30" customWidth="1"/>
    <col min="9" max="9" width="9.375" style="30" customWidth="1"/>
    <col min="10" max="10" width="25" style="30" customWidth="1"/>
    <col min="11" max="16384" width="9" style="30"/>
  </cols>
  <sheetData>
    <row r="1" spans="2:8" ht="20.25" x14ac:dyDescent="0.3">
      <c r="B1" s="450" t="s">
        <v>167</v>
      </c>
      <c r="C1" s="450"/>
      <c r="D1" s="18"/>
      <c r="E1" s="18"/>
      <c r="F1" s="18"/>
      <c r="G1" s="18"/>
      <c r="H1" s="18"/>
    </row>
    <row r="2" spans="2:8" ht="17.25" customHeight="1" x14ac:dyDescent="0.3">
      <c r="B2" s="46">
        <f>Tradingname</f>
        <v>0</v>
      </c>
      <c r="C2" s="47"/>
      <c r="D2" s="31"/>
      <c r="E2" s="451" t="s">
        <v>367</v>
      </c>
      <c r="F2" s="451"/>
      <c r="G2" s="451"/>
      <c r="H2" s="31"/>
    </row>
    <row r="3" spans="2:8" ht="17.25" customHeight="1" x14ac:dyDescent="0.25">
      <c r="B3" s="48" t="s">
        <v>157</v>
      </c>
      <c r="C3" s="49">
        <f>Yearending</f>
        <v>44377</v>
      </c>
      <c r="E3" s="451"/>
      <c r="F3" s="451"/>
      <c r="G3" s="451"/>
    </row>
    <row r="4" spans="2:8" ht="14.25" customHeight="1" x14ac:dyDescent="0.3">
      <c r="B4" s="17"/>
      <c r="E4" s="451"/>
      <c r="F4" s="451"/>
      <c r="G4" s="451"/>
    </row>
    <row r="5" spans="2:8" ht="15.75" x14ac:dyDescent="0.25">
      <c r="B5" s="34" t="s">
        <v>168</v>
      </c>
      <c r="C5" s="32"/>
      <c r="D5" s="32"/>
      <c r="E5" s="32"/>
      <c r="F5" s="33"/>
      <c r="G5" s="32"/>
      <c r="H5" s="32"/>
    </row>
    <row r="6" spans="2:8" ht="15.75" x14ac:dyDescent="0.25">
      <c r="B6" s="34"/>
      <c r="C6" s="32"/>
      <c r="D6" s="32"/>
      <c r="E6" s="32"/>
      <c r="F6" s="33"/>
      <c r="G6" s="32"/>
      <c r="H6" s="32"/>
    </row>
    <row r="7" spans="2:8" ht="40.5" customHeight="1" x14ac:dyDescent="0.2">
      <c r="B7" s="183" t="s">
        <v>194</v>
      </c>
      <c r="C7" s="183" t="s">
        <v>165</v>
      </c>
      <c r="D7" s="184" t="s">
        <v>188</v>
      </c>
      <c r="E7" s="184" t="s">
        <v>190</v>
      </c>
      <c r="F7" s="184" t="s">
        <v>66</v>
      </c>
      <c r="G7" s="184" t="s">
        <v>81</v>
      </c>
      <c r="H7" s="184" t="s">
        <v>82</v>
      </c>
    </row>
    <row r="8" spans="2:8" x14ac:dyDescent="0.2">
      <c r="B8" s="185"/>
      <c r="C8" s="183" t="s">
        <v>166</v>
      </c>
      <c r="D8" s="186" t="s">
        <v>159</v>
      </c>
      <c r="E8" s="186" t="s">
        <v>159</v>
      </c>
      <c r="F8" s="186"/>
      <c r="G8" s="186" t="s">
        <v>159</v>
      </c>
      <c r="H8" s="186" t="s">
        <v>159</v>
      </c>
    </row>
    <row r="9" spans="2:8" x14ac:dyDescent="0.2">
      <c r="B9" s="187"/>
      <c r="C9" s="187"/>
      <c r="D9" s="298"/>
      <c r="E9" s="298"/>
      <c r="F9" s="188"/>
      <c r="G9" s="267">
        <f>D9*F9</f>
        <v>0</v>
      </c>
      <c r="H9" s="267">
        <f>E9*F9</f>
        <v>0</v>
      </c>
    </row>
    <row r="10" spans="2:8" x14ac:dyDescent="0.2">
      <c r="B10" s="187"/>
      <c r="C10" s="187"/>
      <c r="D10" s="298"/>
      <c r="E10" s="298"/>
      <c r="F10" s="188"/>
      <c r="G10" s="267">
        <f>D10*F10</f>
        <v>0</v>
      </c>
      <c r="H10" s="267">
        <f t="shared" ref="H10:H35" si="0">E10*F10</f>
        <v>0</v>
      </c>
    </row>
    <row r="11" spans="2:8" x14ac:dyDescent="0.2">
      <c r="B11" s="187"/>
      <c r="C11" s="187"/>
      <c r="D11" s="298"/>
      <c r="E11" s="298"/>
      <c r="F11" s="188"/>
      <c r="G11" s="267">
        <f t="shared" ref="G11:G35" si="1">D11*F11</f>
        <v>0</v>
      </c>
      <c r="H11" s="267">
        <f t="shared" si="0"/>
        <v>0</v>
      </c>
    </row>
    <row r="12" spans="2:8" x14ac:dyDescent="0.2">
      <c r="B12" s="187"/>
      <c r="C12" s="187"/>
      <c r="D12" s="298"/>
      <c r="E12" s="298"/>
      <c r="F12" s="188"/>
      <c r="G12" s="267">
        <f t="shared" si="1"/>
        <v>0</v>
      </c>
      <c r="H12" s="267">
        <f t="shared" si="0"/>
        <v>0</v>
      </c>
    </row>
    <row r="13" spans="2:8" x14ac:dyDescent="0.2">
      <c r="B13" s="187"/>
      <c r="C13" s="187"/>
      <c r="D13" s="298"/>
      <c r="E13" s="298"/>
      <c r="F13" s="188"/>
      <c r="G13" s="267">
        <f t="shared" si="1"/>
        <v>0</v>
      </c>
      <c r="H13" s="267">
        <f t="shared" si="0"/>
        <v>0</v>
      </c>
    </row>
    <row r="14" spans="2:8" x14ac:dyDescent="0.2">
      <c r="B14" s="187"/>
      <c r="C14" s="187"/>
      <c r="D14" s="298"/>
      <c r="E14" s="298"/>
      <c r="F14" s="188"/>
      <c r="G14" s="267">
        <f t="shared" si="1"/>
        <v>0</v>
      </c>
      <c r="H14" s="267">
        <f t="shared" si="0"/>
        <v>0</v>
      </c>
    </row>
    <row r="15" spans="2:8" x14ac:dyDescent="0.2">
      <c r="B15" s="187"/>
      <c r="C15" s="187"/>
      <c r="D15" s="298"/>
      <c r="E15" s="298"/>
      <c r="F15" s="188"/>
      <c r="G15" s="267">
        <f t="shared" si="1"/>
        <v>0</v>
      </c>
      <c r="H15" s="267">
        <f t="shared" si="0"/>
        <v>0</v>
      </c>
    </row>
    <row r="16" spans="2:8" x14ac:dyDescent="0.2">
      <c r="B16" s="187"/>
      <c r="C16" s="187"/>
      <c r="D16" s="298"/>
      <c r="E16" s="298"/>
      <c r="F16" s="188"/>
      <c r="G16" s="267">
        <f t="shared" si="1"/>
        <v>0</v>
      </c>
      <c r="H16" s="267">
        <f t="shared" si="0"/>
        <v>0</v>
      </c>
    </row>
    <row r="17" spans="2:8" x14ac:dyDescent="0.2">
      <c r="B17" s="187"/>
      <c r="C17" s="187"/>
      <c r="D17" s="298"/>
      <c r="E17" s="298"/>
      <c r="F17" s="188"/>
      <c r="G17" s="267">
        <f t="shared" si="1"/>
        <v>0</v>
      </c>
      <c r="H17" s="267">
        <f t="shared" si="0"/>
        <v>0</v>
      </c>
    </row>
    <row r="18" spans="2:8" x14ac:dyDescent="0.2">
      <c r="B18" s="187"/>
      <c r="C18" s="187"/>
      <c r="D18" s="298"/>
      <c r="E18" s="298"/>
      <c r="F18" s="188"/>
      <c r="G18" s="267">
        <f t="shared" si="1"/>
        <v>0</v>
      </c>
      <c r="H18" s="267">
        <f t="shared" si="0"/>
        <v>0</v>
      </c>
    </row>
    <row r="19" spans="2:8" x14ac:dyDescent="0.2">
      <c r="B19" s="187"/>
      <c r="C19" s="187"/>
      <c r="D19" s="298"/>
      <c r="E19" s="298"/>
      <c r="F19" s="188"/>
      <c r="G19" s="267">
        <f t="shared" si="1"/>
        <v>0</v>
      </c>
      <c r="H19" s="267">
        <f t="shared" si="0"/>
        <v>0</v>
      </c>
    </row>
    <row r="20" spans="2:8" x14ac:dyDescent="0.2">
      <c r="B20" s="187"/>
      <c r="C20" s="187"/>
      <c r="D20" s="298"/>
      <c r="E20" s="298"/>
      <c r="F20" s="188"/>
      <c r="G20" s="267">
        <f t="shared" si="1"/>
        <v>0</v>
      </c>
      <c r="H20" s="267">
        <f t="shared" si="0"/>
        <v>0</v>
      </c>
    </row>
    <row r="21" spans="2:8" x14ac:dyDescent="0.2">
      <c r="B21" s="187"/>
      <c r="C21" s="187"/>
      <c r="D21" s="298"/>
      <c r="E21" s="298"/>
      <c r="F21" s="188"/>
      <c r="G21" s="267">
        <f t="shared" si="1"/>
        <v>0</v>
      </c>
      <c r="H21" s="267">
        <f t="shared" si="0"/>
        <v>0</v>
      </c>
    </row>
    <row r="22" spans="2:8" x14ac:dyDescent="0.2">
      <c r="B22" s="187"/>
      <c r="C22" s="187"/>
      <c r="D22" s="298"/>
      <c r="E22" s="298"/>
      <c r="F22" s="188"/>
      <c r="G22" s="267">
        <f t="shared" si="1"/>
        <v>0</v>
      </c>
      <c r="H22" s="267">
        <f t="shared" si="0"/>
        <v>0</v>
      </c>
    </row>
    <row r="23" spans="2:8" x14ac:dyDescent="0.2">
      <c r="B23" s="187"/>
      <c r="C23" s="187"/>
      <c r="D23" s="298"/>
      <c r="E23" s="298"/>
      <c r="F23" s="188"/>
      <c r="G23" s="267">
        <f t="shared" si="1"/>
        <v>0</v>
      </c>
      <c r="H23" s="267">
        <f t="shared" si="0"/>
        <v>0</v>
      </c>
    </row>
    <row r="24" spans="2:8" x14ac:dyDescent="0.2">
      <c r="B24" s="187"/>
      <c r="C24" s="187"/>
      <c r="D24" s="298"/>
      <c r="E24" s="298"/>
      <c r="F24" s="188"/>
      <c r="G24" s="267">
        <f t="shared" si="1"/>
        <v>0</v>
      </c>
      <c r="H24" s="267">
        <f t="shared" si="0"/>
        <v>0</v>
      </c>
    </row>
    <row r="25" spans="2:8" x14ac:dyDescent="0.2">
      <c r="B25" s="187"/>
      <c r="C25" s="187"/>
      <c r="D25" s="298"/>
      <c r="E25" s="298"/>
      <c r="F25" s="188"/>
      <c r="G25" s="267">
        <f t="shared" si="1"/>
        <v>0</v>
      </c>
      <c r="H25" s="267">
        <f t="shared" si="0"/>
        <v>0</v>
      </c>
    </row>
    <row r="26" spans="2:8" x14ac:dyDescent="0.2">
      <c r="B26" s="187"/>
      <c r="C26" s="187"/>
      <c r="D26" s="298"/>
      <c r="E26" s="298"/>
      <c r="F26" s="188"/>
      <c r="G26" s="267">
        <f t="shared" si="1"/>
        <v>0</v>
      </c>
      <c r="H26" s="267">
        <f t="shared" si="0"/>
        <v>0</v>
      </c>
    </row>
    <row r="27" spans="2:8" x14ac:dyDescent="0.2">
      <c r="B27" s="187"/>
      <c r="C27" s="187"/>
      <c r="D27" s="298"/>
      <c r="E27" s="298"/>
      <c r="F27" s="188"/>
      <c r="G27" s="267">
        <f t="shared" si="1"/>
        <v>0</v>
      </c>
      <c r="H27" s="267">
        <f t="shared" si="0"/>
        <v>0</v>
      </c>
    </row>
    <row r="28" spans="2:8" x14ac:dyDescent="0.2">
      <c r="B28" s="187"/>
      <c r="C28" s="187"/>
      <c r="D28" s="298"/>
      <c r="E28" s="298"/>
      <c r="F28" s="188"/>
      <c r="G28" s="267">
        <f t="shared" si="1"/>
        <v>0</v>
      </c>
      <c r="H28" s="267">
        <f t="shared" si="0"/>
        <v>0</v>
      </c>
    </row>
    <row r="29" spans="2:8" x14ac:dyDescent="0.2">
      <c r="B29" s="187"/>
      <c r="C29" s="187"/>
      <c r="D29" s="298"/>
      <c r="E29" s="298"/>
      <c r="F29" s="188"/>
      <c r="G29" s="267">
        <f t="shared" si="1"/>
        <v>0</v>
      </c>
      <c r="H29" s="267">
        <f t="shared" si="0"/>
        <v>0</v>
      </c>
    </row>
    <row r="30" spans="2:8" x14ac:dyDescent="0.2">
      <c r="B30" s="187"/>
      <c r="C30" s="187"/>
      <c r="D30" s="298"/>
      <c r="E30" s="298"/>
      <c r="F30" s="188"/>
      <c r="G30" s="267">
        <f t="shared" si="1"/>
        <v>0</v>
      </c>
      <c r="H30" s="267">
        <f>E30*F30</f>
        <v>0</v>
      </c>
    </row>
    <row r="31" spans="2:8" x14ac:dyDescent="0.2">
      <c r="B31" s="187"/>
      <c r="C31" s="187"/>
      <c r="D31" s="298"/>
      <c r="E31" s="298"/>
      <c r="F31" s="188"/>
      <c r="G31" s="267">
        <f t="shared" si="1"/>
        <v>0</v>
      </c>
      <c r="H31" s="267">
        <f t="shared" si="0"/>
        <v>0</v>
      </c>
    </row>
    <row r="32" spans="2:8" x14ac:dyDescent="0.2">
      <c r="B32" s="187"/>
      <c r="C32" s="187"/>
      <c r="D32" s="298"/>
      <c r="E32" s="298"/>
      <c r="F32" s="188"/>
      <c r="G32" s="267">
        <f t="shared" si="1"/>
        <v>0</v>
      </c>
      <c r="H32" s="267">
        <f t="shared" si="0"/>
        <v>0</v>
      </c>
    </row>
    <row r="33" spans="2:8" x14ac:dyDescent="0.2">
      <c r="B33" s="187"/>
      <c r="C33" s="187"/>
      <c r="D33" s="298"/>
      <c r="E33" s="298"/>
      <c r="F33" s="188"/>
      <c r="G33" s="267">
        <f t="shared" si="1"/>
        <v>0</v>
      </c>
      <c r="H33" s="267">
        <f t="shared" si="0"/>
        <v>0</v>
      </c>
    </row>
    <row r="34" spans="2:8" x14ac:dyDescent="0.2">
      <c r="B34" s="187"/>
      <c r="C34" s="187"/>
      <c r="D34" s="298"/>
      <c r="E34" s="298"/>
      <c r="F34" s="188"/>
      <c r="G34" s="267">
        <f t="shared" si="1"/>
        <v>0</v>
      </c>
      <c r="H34" s="267">
        <f t="shared" si="0"/>
        <v>0</v>
      </c>
    </row>
    <row r="35" spans="2:8" x14ac:dyDescent="0.2">
      <c r="B35" s="187"/>
      <c r="C35" s="187"/>
      <c r="D35" s="298"/>
      <c r="E35" s="298"/>
      <c r="F35" s="188"/>
      <c r="G35" s="267">
        <f t="shared" si="1"/>
        <v>0</v>
      </c>
      <c r="H35" s="267">
        <f t="shared" si="0"/>
        <v>0</v>
      </c>
    </row>
    <row r="36" spans="2:8" x14ac:dyDescent="0.2">
      <c r="B36" s="185"/>
      <c r="C36" s="181" t="s">
        <v>23</v>
      </c>
      <c r="D36" s="267">
        <f>SUM(D9:D35)</f>
        <v>0</v>
      </c>
      <c r="E36" s="267">
        <f>SUM(E9:E35)</f>
        <v>0</v>
      </c>
      <c r="F36" s="189"/>
      <c r="G36" s="267">
        <f>SUM(G9:G35)</f>
        <v>0</v>
      </c>
      <c r="H36" s="267">
        <f>SUM(H9:H35)</f>
        <v>0</v>
      </c>
    </row>
  </sheetData>
  <mergeCells count="2">
    <mergeCell ref="B1:C1"/>
    <mergeCell ref="E2:G4"/>
  </mergeCells>
  <pageMargins left="0.23622047244094491" right="0.23622047244094491" top="0.74803149606299213" bottom="0.74803149606299213" header="0.31496062992125984" footer="0.31496062992125984"/>
  <pageSetup paperSize="9" scale="83" orientation="landscape" r:id="rId1"/>
  <headerFooter alignWithMargins="0">
    <oddFooter>&amp;A&amp;RPage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9999"/>
    <pageSetUpPr fitToPage="1"/>
  </sheetPr>
  <dimension ref="B1:I36"/>
  <sheetViews>
    <sheetView workbookViewId="0">
      <selection activeCell="B1" sqref="B1:I36"/>
    </sheetView>
  </sheetViews>
  <sheetFormatPr defaultColWidth="9" defaultRowHeight="12.75" x14ac:dyDescent="0.2"/>
  <cols>
    <col min="1" max="1" width="11.25" style="30" customWidth="1"/>
    <col min="2" max="2" width="20.875" style="30" customWidth="1"/>
    <col min="3" max="3" width="29.875" style="30" customWidth="1"/>
    <col min="4" max="4" width="26.625" style="30" customWidth="1"/>
    <col min="5" max="5" width="23.5" style="30" customWidth="1"/>
    <col min="6" max="6" width="22.5" style="30" customWidth="1"/>
    <col min="7" max="7" width="20.5" style="30" customWidth="1"/>
    <col min="8" max="9" width="22.5" style="30" customWidth="1"/>
    <col min="10" max="10" width="9.375" style="30" customWidth="1"/>
    <col min="11" max="11" width="25" style="30" customWidth="1"/>
    <col min="12" max="16384" width="9" style="30"/>
  </cols>
  <sheetData>
    <row r="1" spans="2:9" ht="20.25" x14ac:dyDescent="0.3">
      <c r="B1" s="450" t="s">
        <v>140</v>
      </c>
      <c r="C1" s="450"/>
      <c r="D1" s="18"/>
      <c r="E1" s="18"/>
      <c r="F1" s="18"/>
      <c r="G1" s="18"/>
      <c r="H1" s="18"/>
      <c r="I1" s="18"/>
    </row>
    <row r="2" spans="2:9" ht="16.5" customHeight="1" x14ac:dyDescent="0.3">
      <c r="B2" s="46">
        <f>Tradingname</f>
        <v>0</v>
      </c>
      <c r="C2" s="47"/>
      <c r="D2" s="31"/>
      <c r="E2" s="31"/>
      <c r="F2" s="451" t="s">
        <v>367</v>
      </c>
      <c r="G2" s="451"/>
      <c r="H2" s="451"/>
      <c r="I2" s="31"/>
    </row>
    <row r="3" spans="2:9" ht="15" x14ac:dyDescent="0.25">
      <c r="B3" s="48" t="s">
        <v>157</v>
      </c>
      <c r="C3" s="49">
        <f>Yearending</f>
        <v>44377</v>
      </c>
      <c r="F3" s="451"/>
      <c r="G3" s="451"/>
      <c r="H3" s="451"/>
    </row>
    <row r="4" spans="2:9" ht="20.25" x14ac:dyDescent="0.3">
      <c r="B4" s="17"/>
      <c r="E4" s="50"/>
      <c r="F4" s="451"/>
      <c r="G4" s="451"/>
      <c r="H4" s="451"/>
    </row>
    <row r="5" spans="2:9" ht="15.75" x14ac:dyDescent="0.25">
      <c r="B5" s="34" t="s">
        <v>169</v>
      </c>
      <c r="C5" s="32"/>
      <c r="D5" s="32"/>
      <c r="E5" s="32"/>
      <c r="F5" s="32"/>
      <c r="G5" s="33"/>
      <c r="H5" s="32"/>
      <c r="I5" s="32"/>
    </row>
    <row r="6" spans="2:9" ht="15.75" x14ac:dyDescent="0.25">
      <c r="B6" s="34"/>
      <c r="C6" s="32"/>
      <c r="D6" s="32"/>
      <c r="E6" s="32"/>
      <c r="F6" s="32"/>
      <c r="G6" s="33"/>
      <c r="H6" s="32"/>
      <c r="I6" s="32"/>
    </row>
    <row r="7" spans="2:9" ht="40.5" customHeight="1" x14ac:dyDescent="0.2">
      <c r="B7" s="183" t="s">
        <v>194</v>
      </c>
      <c r="C7" s="183" t="s">
        <v>17</v>
      </c>
      <c r="D7" s="190" t="s">
        <v>67</v>
      </c>
      <c r="E7" s="184" t="s">
        <v>189</v>
      </c>
      <c r="F7" s="184" t="s">
        <v>191</v>
      </c>
      <c r="G7" s="184" t="s">
        <v>66</v>
      </c>
      <c r="H7" s="184" t="s">
        <v>81</v>
      </c>
      <c r="I7" s="184" t="s">
        <v>82</v>
      </c>
    </row>
    <row r="8" spans="2:9" x14ac:dyDescent="0.2">
      <c r="B8" s="185"/>
      <c r="C8" s="185" t="s">
        <v>170</v>
      </c>
      <c r="D8" s="191"/>
      <c r="E8" s="186" t="s">
        <v>159</v>
      </c>
      <c r="F8" s="186" t="s">
        <v>159</v>
      </c>
      <c r="G8" s="186"/>
      <c r="H8" s="186" t="s">
        <v>159</v>
      </c>
      <c r="I8" s="186" t="s">
        <v>159</v>
      </c>
    </row>
    <row r="9" spans="2:9" x14ac:dyDescent="0.2">
      <c r="B9" s="187"/>
      <c r="C9" s="171" t="s">
        <v>51</v>
      </c>
      <c r="D9" s="187"/>
      <c r="E9" s="299"/>
      <c r="F9" s="299"/>
      <c r="G9" s="192"/>
      <c r="H9" s="301">
        <f>E9*G9</f>
        <v>0</v>
      </c>
      <c r="I9" s="301">
        <f>F9*G9</f>
        <v>0</v>
      </c>
    </row>
    <row r="10" spans="2:9" ht="25.5" x14ac:dyDescent="0.2">
      <c r="B10" s="187"/>
      <c r="C10" s="171" t="s">
        <v>60</v>
      </c>
      <c r="D10" s="187"/>
      <c r="E10" s="299"/>
      <c r="F10" s="299"/>
      <c r="G10" s="192"/>
      <c r="H10" s="301">
        <f t="shared" ref="H10:H35" si="0">E10*G10</f>
        <v>0</v>
      </c>
      <c r="I10" s="301">
        <f t="shared" ref="I10:I35" si="1">F10*G10</f>
        <v>0</v>
      </c>
    </row>
    <row r="11" spans="2:9" x14ac:dyDescent="0.2">
      <c r="B11" s="187"/>
      <c r="C11" s="343" t="s">
        <v>353</v>
      </c>
      <c r="D11" s="187"/>
      <c r="E11" s="299"/>
      <c r="F11" s="299"/>
      <c r="G11" s="192"/>
      <c r="H11" s="301">
        <f t="shared" si="0"/>
        <v>0</v>
      </c>
      <c r="I11" s="301">
        <f t="shared" si="1"/>
        <v>0</v>
      </c>
    </row>
    <row r="12" spans="2:9" x14ac:dyDescent="0.2">
      <c r="B12" s="187"/>
      <c r="C12" s="171" t="s">
        <v>52</v>
      </c>
      <c r="D12" s="187"/>
      <c r="E12" s="299"/>
      <c r="F12" s="299"/>
      <c r="G12" s="192"/>
      <c r="H12" s="301">
        <f t="shared" si="0"/>
        <v>0</v>
      </c>
      <c r="I12" s="301">
        <f t="shared" si="1"/>
        <v>0</v>
      </c>
    </row>
    <row r="13" spans="2:9" x14ac:dyDescent="0.2">
      <c r="B13" s="187"/>
      <c r="C13" s="171" t="s">
        <v>61</v>
      </c>
      <c r="D13" s="187"/>
      <c r="E13" s="299"/>
      <c r="F13" s="299"/>
      <c r="G13" s="192"/>
      <c r="H13" s="301">
        <f t="shared" si="0"/>
        <v>0</v>
      </c>
      <c r="I13" s="301">
        <f t="shared" si="1"/>
        <v>0</v>
      </c>
    </row>
    <row r="14" spans="2:9" x14ac:dyDescent="0.2">
      <c r="B14" s="187"/>
      <c r="C14" s="171" t="s">
        <v>119</v>
      </c>
      <c r="D14" s="187"/>
      <c r="E14" s="299"/>
      <c r="F14" s="299"/>
      <c r="G14" s="192"/>
      <c r="H14" s="301">
        <f t="shared" si="0"/>
        <v>0</v>
      </c>
      <c r="I14" s="301">
        <f t="shared" si="1"/>
        <v>0</v>
      </c>
    </row>
    <row r="15" spans="2:9" x14ac:dyDescent="0.2">
      <c r="B15" s="187"/>
      <c r="C15" s="171" t="s">
        <v>53</v>
      </c>
      <c r="D15" s="187"/>
      <c r="E15" s="299"/>
      <c r="F15" s="299"/>
      <c r="G15" s="192"/>
      <c r="H15" s="301">
        <f t="shared" si="0"/>
        <v>0</v>
      </c>
      <c r="I15" s="301">
        <f t="shared" si="1"/>
        <v>0</v>
      </c>
    </row>
    <row r="16" spans="2:9" ht="25.5" x14ac:dyDescent="0.2">
      <c r="B16" s="187"/>
      <c r="C16" s="343" t="s">
        <v>354</v>
      </c>
      <c r="D16" s="187"/>
      <c r="E16" s="299"/>
      <c r="F16" s="299"/>
      <c r="G16" s="192"/>
      <c r="H16" s="301">
        <f t="shared" si="0"/>
        <v>0</v>
      </c>
      <c r="I16" s="301">
        <f t="shared" si="1"/>
        <v>0</v>
      </c>
    </row>
    <row r="17" spans="2:9" x14ac:dyDescent="0.2">
      <c r="B17" s="187"/>
      <c r="C17" s="171" t="s">
        <v>154</v>
      </c>
      <c r="D17" s="187"/>
      <c r="E17" s="300">
        <f>SUM(E18:E35)</f>
        <v>0</v>
      </c>
      <c r="F17" s="300">
        <f>SUM(F18:F35)</f>
        <v>0</v>
      </c>
      <c r="G17" s="52"/>
      <c r="H17" s="300">
        <f>SUM(H18:H35)</f>
        <v>0</v>
      </c>
      <c r="I17" s="300">
        <f>SUM(I18:I35)</f>
        <v>0</v>
      </c>
    </row>
    <row r="18" spans="2:9" x14ac:dyDescent="0.2">
      <c r="B18" s="187"/>
      <c r="C18" s="187"/>
      <c r="D18" s="187"/>
      <c r="E18" s="299"/>
      <c r="F18" s="299"/>
      <c r="G18" s="192"/>
      <c r="H18" s="301">
        <f t="shared" si="0"/>
        <v>0</v>
      </c>
      <c r="I18" s="301">
        <f t="shared" si="1"/>
        <v>0</v>
      </c>
    </row>
    <row r="19" spans="2:9" x14ac:dyDescent="0.2">
      <c r="B19" s="187"/>
      <c r="C19" s="187"/>
      <c r="D19" s="187"/>
      <c r="E19" s="299"/>
      <c r="F19" s="299"/>
      <c r="G19" s="192"/>
      <c r="H19" s="301">
        <f t="shared" si="0"/>
        <v>0</v>
      </c>
      <c r="I19" s="301">
        <f t="shared" si="1"/>
        <v>0</v>
      </c>
    </row>
    <row r="20" spans="2:9" x14ac:dyDescent="0.2">
      <c r="B20" s="187"/>
      <c r="C20" s="187"/>
      <c r="D20" s="187"/>
      <c r="E20" s="299"/>
      <c r="F20" s="299"/>
      <c r="G20" s="192"/>
      <c r="H20" s="301">
        <f t="shared" si="0"/>
        <v>0</v>
      </c>
      <c r="I20" s="301">
        <f t="shared" si="1"/>
        <v>0</v>
      </c>
    </row>
    <row r="21" spans="2:9" x14ac:dyDescent="0.2">
      <c r="B21" s="187"/>
      <c r="C21" s="187"/>
      <c r="D21" s="187"/>
      <c r="E21" s="299"/>
      <c r="F21" s="299"/>
      <c r="G21" s="192"/>
      <c r="H21" s="301">
        <f t="shared" si="0"/>
        <v>0</v>
      </c>
      <c r="I21" s="301">
        <f t="shared" si="1"/>
        <v>0</v>
      </c>
    </row>
    <row r="22" spans="2:9" x14ac:dyDescent="0.2">
      <c r="B22" s="187"/>
      <c r="C22" s="187"/>
      <c r="D22" s="187"/>
      <c r="E22" s="299"/>
      <c r="F22" s="299"/>
      <c r="G22" s="192"/>
      <c r="H22" s="301">
        <f t="shared" si="0"/>
        <v>0</v>
      </c>
      <c r="I22" s="301">
        <f t="shared" si="1"/>
        <v>0</v>
      </c>
    </row>
    <row r="23" spans="2:9" x14ac:dyDescent="0.2">
      <c r="B23" s="187"/>
      <c r="C23" s="187"/>
      <c r="D23" s="187"/>
      <c r="E23" s="299"/>
      <c r="F23" s="299"/>
      <c r="G23" s="192"/>
      <c r="H23" s="301">
        <f t="shared" si="0"/>
        <v>0</v>
      </c>
      <c r="I23" s="301">
        <f t="shared" si="1"/>
        <v>0</v>
      </c>
    </row>
    <row r="24" spans="2:9" x14ac:dyDescent="0.2">
      <c r="B24" s="187"/>
      <c r="C24" s="187"/>
      <c r="D24" s="187"/>
      <c r="E24" s="299"/>
      <c r="F24" s="299"/>
      <c r="G24" s="192"/>
      <c r="H24" s="301">
        <f t="shared" si="0"/>
        <v>0</v>
      </c>
      <c r="I24" s="301">
        <f t="shared" si="1"/>
        <v>0</v>
      </c>
    </row>
    <row r="25" spans="2:9" x14ac:dyDescent="0.2">
      <c r="B25" s="187"/>
      <c r="C25" s="187"/>
      <c r="D25" s="187"/>
      <c r="E25" s="299"/>
      <c r="F25" s="299"/>
      <c r="G25" s="192"/>
      <c r="H25" s="301">
        <f t="shared" si="0"/>
        <v>0</v>
      </c>
      <c r="I25" s="301">
        <f t="shared" si="1"/>
        <v>0</v>
      </c>
    </row>
    <row r="26" spans="2:9" x14ac:dyDescent="0.2">
      <c r="B26" s="187"/>
      <c r="C26" s="187"/>
      <c r="D26" s="187"/>
      <c r="E26" s="299"/>
      <c r="F26" s="299"/>
      <c r="G26" s="192"/>
      <c r="H26" s="301">
        <f t="shared" si="0"/>
        <v>0</v>
      </c>
      <c r="I26" s="301">
        <f t="shared" si="1"/>
        <v>0</v>
      </c>
    </row>
    <row r="27" spans="2:9" x14ac:dyDescent="0.2">
      <c r="B27" s="187"/>
      <c r="C27" s="187"/>
      <c r="D27" s="187"/>
      <c r="E27" s="299"/>
      <c r="F27" s="299"/>
      <c r="G27" s="192"/>
      <c r="H27" s="301">
        <f t="shared" si="0"/>
        <v>0</v>
      </c>
      <c r="I27" s="301">
        <f t="shared" si="1"/>
        <v>0</v>
      </c>
    </row>
    <row r="28" spans="2:9" x14ac:dyDescent="0.2">
      <c r="B28" s="187"/>
      <c r="C28" s="187"/>
      <c r="D28" s="187"/>
      <c r="E28" s="299"/>
      <c r="F28" s="299"/>
      <c r="G28" s="192"/>
      <c r="H28" s="301">
        <f t="shared" si="0"/>
        <v>0</v>
      </c>
      <c r="I28" s="301">
        <f t="shared" si="1"/>
        <v>0</v>
      </c>
    </row>
    <row r="29" spans="2:9" x14ac:dyDescent="0.2">
      <c r="B29" s="187"/>
      <c r="C29" s="187"/>
      <c r="D29" s="187"/>
      <c r="E29" s="299"/>
      <c r="F29" s="299"/>
      <c r="G29" s="192"/>
      <c r="H29" s="301">
        <f t="shared" si="0"/>
        <v>0</v>
      </c>
      <c r="I29" s="301">
        <f t="shared" si="1"/>
        <v>0</v>
      </c>
    </row>
    <row r="30" spans="2:9" x14ac:dyDescent="0.2">
      <c r="B30" s="187"/>
      <c r="C30" s="187"/>
      <c r="D30" s="187"/>
      <c r="E30" s="299"/>
      <c r="F30" s="299"/>
      <c r="G30" s="192"/>
      <c r="H30" s="301">
        <f t="shared" si="0"/>
        <v>0</v>
      </c>
      <c r="I30" s="301">
        <f t="shared" si="1"/>
        <v>0</v>
      </c>
    </row>
    <row r="31" spans="2:9" x14ac:dyDescent="0.2">
      <c r="B31" s="187"/>
      <c r="C31" s="187"/>
      <c r="D31" s="187"/>
      <c r="E31" s="299"/>
      <c r="F31" s="299"/>
      <c r="G31" s="192"/>
      <c r="H31" s="301">
        <f t="shared" si="0"/>
        <v>0</v>
      </c>
      <c r="I31" s="301">
        <f t="shared" si="1"/>
        <v>0</v>
      </c>
    </row>
    <row r="32" spans="2:9" x14ac:dyDescent="0.2">
      <c r="B32" s="187"/>
      <c r="C32" s="187"/>
      <c r="D32" s="187"/>
      <c r="E32" s="299"/>
      <c r="F32" s="299"/>
      <c r="G32" s="192"/>
      <c r="H32" s="301">
        <f t="shared" si="0"/>
        <v>0</v>
      </c>
      <c r="I32" s="301">
        <f t="shared" si="1"/>
        <v>0</v>
      </c>
    </row>
    <row r="33" spans="2:9" x14ac:dyDescent="0.2">
      <c r="B33" s="187"/>
      <c r="C33" s="187"/>
      <c r="D33" s="187"/>
      <c r="E33" s="299"/>
      <c r="F33" s="299"/>
      <c r="G33" s="192"/>
      <c r="H33" s="301">
        <f t="shared" si="0"/>
        <v>0</v>
      </c>
      <c r="I33" s="301">
        <f t="shared" si="1"/>
        <v>0</v>
      </c>
    </row>
    <row r="34" spans="2:9" x14ac:dyDescent="0.2">
      <c r="B34" s="187"/>
      <c r="C34" s="187"/>
      <c r="D34" s="187"/>
      <c r="E34" s="299"/>
      <c r="F34" s="299"/>
      <c r="G34" s="192"/>
      <c r="H34" s="301">
        <f t="shared" si="0"/>
        <v>0</v>
      </c>
      <c r="I34" s="301">
        <f t="shared" si="1"/>
        <v>0</v>
      </c>
    </row>
    <row r="35" spans="2:9" x14ac:dyDescent="0.2">
      <c r="B35" s="187"/>
      <c r="C35" s="187"/>
      <c r="D35" s="187"/>
      <c r="E35" s="299"/>
      <c r="F35" s="299"/>
      <c r="G35" s="192"/>
      <c r="H35" s="301">
        <f t="shared" si="0"/>
        <v>0</v>
      </c>
      <c r="I35" s="301">
        <f t="shared" si="1"/>
        <v>0</v>
      </c>
    </row>
    <row r="36" spans="2:9" x14ac:dyDescent="0.2">
      <c r="B36" s="39"/>
      <c r="C36" s="448" t="s">
        <v>120</v>
      </c>
      <c r="D36" s="449"/>
      <c r="E36" s="301">
        <f>SUM(E9:E17)</f>
        <v>0</v>
      </c>
      <c r="F36" s="301">
        <f>SUM(F9:F17)</f>
        <v>0</v>
      </c>
      <c r="G36" s="193"/>
      <c r="H36" s="301">
        <f>SUM(H9:H17)</f>
        <v>0</v>
      </c>
      <c r="I36" s="301">
        <f>SUM(I9:I17)</f>
        <v>0</v>
      </c>
    </row>
  </sheetData>
  <mergeCells count="3">
    <mergeCell ref="B1:C1"/>
    <mergeCell ref="C36:D36"/>
    <mergeCell ref="F2:H4"/>
  </mergeCells>
  <phoneticPr fontId="27" type="noConversion"/>
  <pageMargins left="0.23622047244094491" right="0.23622047244094491" top="0.74803149606299213" bottom="0.74803149606299213" header="0.31496062992125984" footer="0.31496062992125984"/>
  <pageSetup paperSize="9" scale="76" orientation="landscape" r:id="rId1"/>
  <headerFooter alignWithMargins="0">
    <oddFooter>&amp;A&amp;RPage &amp;P</oddFooter>
  </headerFooter>
  <ignoredErrors>
    <ignoredError sqref="H17:I1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27</vt:i4>
      </vt:variant>
    </vt:vector>
  </HeadingPairs>
  <TitlesOfParts>
    <vt:vector size="47" baseType="lpstr">
      <vt:lpstr>Cover</vt:lpstr>
      <vt:lpstr>Contents</vt:lpstr>
      <vt:lpstr>1. Pipeline information</vt:lpstr>
      <vt:lpstr>1.1 Financial summary</vt:lpstr>
      <vt:lpstr>2. Revenues and expenses</vt:lpstr>
      <vt:lpstr>2.1 Revenue by service</vt:lpstr>
      <vt:lpstr>2.2 Revenue contributions </vt:lpstr>
      <vt:lpstr>2.3 Indirect revenue</vt:lpstr>
      <vt:lpstr>2.4 Shared costs</vt:lpstr>
      <vt:lpstr>3. Statement of pipeline assets</vt:lpstr>
      <vt:lpstr>3.1 Asset useful life</vt:lpstr>
      <vt:lpstr>3.2 Shared supporting assets</vt:lpstr>
      <vt:lpstr>4. Recovered capital</vt:lpstr>
      <vt:lpstr>4.1 Pipelines capex</vt:lpstr>
      <vt:lpstr>5. Weighted average price</vt:lpstr>
      <vt:lpstr>5.1 Exempt WAP services</vt:lpstr>
      <vt:lpstr>5.2 Actual Pricing</vt:lpstr>
      <vt:lpstr>6. Notes</vt:lpstr>
      <vt:lpstr>Amendment record</vt:lpstr>
      <vt:lpstr>Sheet1</vt:lpstr>
      <vt:lpstr>ABN</vt:lpstr>
      <vt:lpstr>'1. Pipeline information'!Print_Area</vt:lpstr>
      <vt:lpstr>'1.1 Financial summary'!Print_Area</vt:lpstr>
      <vt:lpstr>'2. Revenues and expenses'!Print_Area</vt:lpstr>
      <vt:lpstr>'2.1 Revenue by service'!Print_Area</vt:lpstr>
      <vt:lpstr>'2.2 Revenue contributions '!Print_Area</vt:lpstr>
      <vt:lpstr>'2.3 Indirect revenue'!Print_Area</vt:lpstr>
      <vt:lpstr>'2.4 Shared costs'!Print_Area</vt:lpstr>
      <vt:lpstr>'3. Statement of pipeline assets'!Print_Area</vt:lpstr>
      <vt:lpstr>'3.1 Asset useful life'!Print_Area</vt:lpstr>
      <vt:lpstr>'3.2 Shared supporting assets'!Print_Area</vt:lpstr>
      <vt:lpstr>'4. Recovered capital'!Print_Area</vt:lpstr>
      <vt:lpstr>'4.1 Pipelines capex'!Print_Area</vt:lpstr>
      <vt:lpstr>'5. Weighted average price'!Print_Area</vt:lpstr>
      <vt:lpstr>'5.1 Exempt WAP services'!Print_Area</vt:lpstr>
      <vt:lpstr>'5.2 Actual Pricing'!Print_Area</vt:lpstr>
      <vt:lpstr>'6. Notes'!Print_Area</vt:lpstr>
      <vt:lpstr>'Amendment record'!Print_Area</vt:lpstr>
      <vt:lpstr>Contents!Print_Area</vt:lpstr>
      <vt:lpstr>Cover!Print_Area</vt:lpstr>
      <vt:lpstr>Sheet1!Print_Area</vt:lpstr>
      <vt:lpstr>rpipelines</vt:lpstr>
      <vt:lpstr>rsharedassets</vt:lpstr>
      <vt:lpstr>rYesNo</vt:lpstr>
      <vt:lpstr>Tradingname</vt:lpstr>
      <vt:lpstr>Yearending</vt:lpstr>
      <vt:lpstr>Yearstart</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Jazzie Alexander</cp:lastModifiedBy>
  <cp:lastPrinted>2019-10-28T02:12:10Z</cp:lastPrinted>
  <dcterms:created xsi:type="dcterms:W3CDTF">2012-02-16T03:44:14Z</dcterms:created>
  <dcterms:modified xsi:type="dcterms:W3CDTF">2021-06-28T09:32:08Z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\\cbrvpwxfs01\home$\smoff\2012-13 to 2013-14 energex financial information template (D2012-00032519).xls</vt:lpwstr>
  </property>
  <property fmtid="{D5CDD505-2E9C-101B-9397-08002B2CF9AE}" pid="3" name="msoThemeDark1">
    <vt:lpwstr>0</vt:lpwstr>
  </property>
  <property fmtid="{D5CDD505-2E9C-101B-9397-08002B2CF9AE}" pid="4" name="msoThemeLight1">
    <vt:lpwstr>16777215</vt:lpwstr>
  </property>
  <property fmtid="{D5CDD505-2E9C-101B-9397-08002B2CF9AE}" pid="5" name="msoThemeDark2">
    <vt:lpwstr>8210719</vt:lpwstr>
  </property>
  <property fmtid="{D5CDD505-2E9C-101B-9397-08002B2CF9AE}" pid="6" name="msoThemeLight2">
    <vt:lpwstr>14806254</vt:lpwstr>
  </property>
  <property fmtid="{D5CDD505-2E9C-101B-9397-08002B2CF9AE}" pid="7" name="msoThemeAccent1">
    <vt:lpwstr>12419407</vt:lpwstr>
  </property>
  <property fmtid="{D5CDD505-2E9C-101B-9397-08002B2CF9AE}" pid="8" name="msoThemeAccent2">
    <vt:lpwstr>5066944</vt:lpwstr>
  </property>
  <property fmtid="{D5CDD505-2E9C-101B-9397-08002B2CF9AE}" pid="9" name="msoThemeAccent3">
    <vt:lpwstr>5880731</vt:lpwstr>
  </property>
  <property fmtid="{D5CDD505-2E9C-101B-9397-08002B2CF9AE}" pid="10" name="msoThemeAccent4">
    <vt:lpwstr>10642560</vt:lpwstr>
  </property>
  <property fmtid="{D5CDD505-2E9C-101B-9397-08002B2CF9AE}" pid="11" name="msoThemeAccent5">
    <vt:lpwstr>13020235</vt:lpwstr>
  </property>
  <property fmtid="{D5CDD505-2E9C-101B-9397-08002B2CF9AE}" pid="12" name="msoThemeAccent6">
    <vt:lpwstr>4626167</vt:lpwstr>
  </property>
  <property fmtid="{D5CDD505-2E9C-101B-9397-08002B2CF9AE}" pid="13" name="msoThemeHyperlink">
    <vt:lpwstr>16711680</vt:lpwstr>
  </property>
  <property fmtid="{D5CDD505-2E9C-101B-9397-08002B2CF9AE}" pid="14" name="msoThemeFollowedHyperlink">
    <vt:lpwstr>8388736</vt:lpwstr>
  </property>
  <property fmtid="{D5CDD505-2E9C-101B-9397-08002B2CF9AE}" pid="15" name="MinorFont">
    <vt:lpwstr>Calibri</vt:lpwstr>
  </property>
  <property fmtid="{D5CDD505-2E9C-101B-9397-08002B2CF9AE}" pid="16" name="MajorFont">
    <vt:lpwstr>Cambria</vt:lpwstr>
  </property>
  <property fmtid="{D5CDD505-2E9C-101B-9397-08002B2CF9AE}" pid="17" name="NormalBorders">
    <vt:lpwstr>-4142/2/0/-4142/2/0/-4142/2/0/-4142/2/0/-4142/2/0/-4142/2/0</vt:lpwstr>
  </property>
  <property fmtid="{D5CDD505-2E9C-101B-9397-08002B2CF9AE}" pid="18" name="Heading 1Borders">
    <vt:lpwstr>-4142/2/0/-4142/2/0/-4142/2/0/1/4/13421619/-4142/2/0/-4142/2/0</vt:lpwstr>
  </property>
  <property fmtid="{D5CDD505-2E9C-101B-9397-08002B2CF9AE}" pid="19" name="Heading 2Borders">
    <vt:lpwstr>-4142/2/0/-4142/2/0/-4142/2/0/1/4/8421376/-4142/2/0/-4142/2/0</vt:lpwstr>
  </property>
  <property fmtid="{D5CDD505-2E9C-101B-9397-08002B2CF9AE}" pid="20" name="Heading 3Borders">
    <vt:lpwstr>-4142/2/0/-4142/2/0/-4142/2/0/1/-4138/8421376/-4142/2/0/-4142/2/0</vt:lpwstr>
  </property>
  <property fmtid="{D5CDD505-2E9C-101B-9397-08002B2CF9AE}" pid="21" name="Heading 4Borders">
    <vt:lpwstr>-4142/2/0/-4142/2/0/-4142/2/0/-4142/2/0/-4142/2/0/-4142/2/0</vt:lpwstr>
  </property>
  <property fmtid="{D5CDD505-2E9C-101B-9397-08002B2CF9AE}" pid="22" name="TitleBorders">
    <vt:lpwstr>-4142/2/0/-4142/2/0/-4142/2/0/-4142/2/0/-4142/2/0/-4142/2/0</vt:lpwstr>
  </property>
  <property fmtid="{D5CDD505-2E9C-101B-9397-08002B2CF9AE}" pid="23" name="Normal">
    <vt:lpwstr>-1/0/-1/-1/-1/-1/-1/10/0/0/-4142/0/Arial/0</vt:lpwstr>
  </property>
  <property fmtid="{D5CDD505-2E9C-101B-9397-08002B2CF9AE}" pid="24" name="Heading 1">
    <vt:lpwstr>0/0/-1/0/-1/0/0/15/-1/0/-4142/0/Calibri/10040115</vt:lpwstr>
  </property>
  <property fmtid="{D5CDD505-2E9C-101B-9397-08002B2CF9AE}" pid="25" name="Heading 2">
    <vt:lpwstr>0/0/-1/0/-1/0/0/13/-1/0/-4142/0/Calibri/10040115</vt:lpwstr>
  </property>
  <property fmtid="{D5CDD505-2E9C-101B-9397-08002B2CF9AE}" pid="26" name="Heading 3">
    <vt:lpwstr>0/0/-1/0/-1/0/0/11/-1/0/-4142/0/Calibri/10040115</vt:lpwstr>
  </property>
  <property fmtid="{D5CDD505-2E9C-101B-9397-08002B2CF9AE}" pid="27" name="Heading 4">
    <vt:lpwstr>0/0/-1/0/0/0/0/11/-1/0/-4142/0/Calibri/10040115</vt:lpwstr>
  </property>
  <property fmtid="{D5CDD505-2E9C-101B-9397-08002B2CF9AE}" pid="28" name="Title">
    <vt:lpwstr>0/0/-1/0/0/0/0/18/-1/0/-4142/0/Cambria/10040115</vt:lpwstr>
  </property>
</Properties>
</file>