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pamscloud.sharepoint.com/sites/Goldfields2025-29AccessArrangementproposal/Shared Documents/01. GGP 2025-29 AA Initial proposal 1 January 2024/a. Final PDF &amp; Excel models/"/>
    </mc:Choice>
  </mc:AlternateContent>
  <xr:revisionPtr revIDLastSave="8" documentId="8_{004FF37B-0F94-45B2-85EB-029635428ECC}" xr6:coauthVersionLast="47" xr6:coauthVersionMax="47" xr10:uidLastSave="{B6DBF3FA-B5D0-47A4-89C9-48DBFB690F9F}"/>
  <bookViews>
    <workbookView xWindow="-110" yWindow="-110" windowWidth="38620" windowHeight="21100" xr2:uid="{FFE4B33C-57A1-4228-868B-773C4E33D8C2}"/>
  </bookViews>
  <sheets>
    <sheet name="Cover" sheetId="3" r:id="rId1"/>
    <sheet name="Sys" sheetId="14" r:id="rId2"/>
    <sheet name="C|NPV-Turbine" sheetId="2" r:id="rId3"/>
    <sheet name="C|NPV-GEAs" sheetId="16" r:id="rId4"/>
  </sheets>
  <externalReferences>
    <externalReference r:id="rId5"/>
  </externalReferences>
  <definedNames>
    <definedName name="millions">Sys!$E$19</definedName>
    <definedName name="RealWACC">Sys!$E$20</definedName>
    <definedName name="Sys.AssetClass">[1]Sys!$F$13:$F$27</definedName>
    <definedName name="sys.options">Sys!$E$24:$E$29</definedName>
    <definedName name="sys.Site">[1]Sys!$D$13:$D$92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8" i="2" l="1"/>
  <c r="H78" i="2"/>
  <c r="I78" i="2"/>
  <c r="J78" i="2"/>
  <c r="K78" i="2"/>
  <c r="L78" i="2"/>
  <c r="M78" i="2"/>
  <c r="N78" i="2"/>
  <c r="O78" i="2"/>
  <c r="P78" i="2"/>
  <c r="Q78" i="2"/>
  <c r="R78" i="2"/>
  <c r="G79" i="2"/>
  <c r="H79" i="2"/>
  <c r="H86" i="2" s="1"/>
  <c r="I79" i="2"/>
  <c r="J79" i="2"/>
  <c r="K79" i="2"/>
  <c r="L79" i="2"/>
  <c r="M79" i="2"/>
  <c r="I86" i="2" s="1"/>
  <c r="N79" i="2"/>
  <c r="O79" i="2"/>
  <c r="P79" i="2"/>
  <c r="Q79" i="2"/>
  <c r="R79" i="2"/>
  <c r="G80" i="2"/>
  <c r="H80" i="2"/>
  <c r="H87" i="2" s="1"/>
  <c r="I80" i="2"/>
  <c r="J80" i="2"/>
  <c r="K80" i="2"/>
  <c r="L80" i="2"/>
  <c r="M80" i="2"/>
  <c r="N80" i="2"/>
  <c r="O80" i="2"/>
  <c r="P80" i="2"/>
  <c r="Q80" i="2"/>
  <c r="R80" i="2"/>
  <c r="I88" i="16"/>
  <c r="H88" i="16"/>
  <c r="G88" i="16"/>
  <c r="J88" i="16" s="1"/>
  <c r="K88" i="16" s="1"/>
  <c r="F88" i="16"/>
  <c r="D88" i="16" a="1"/>
  <c r="D88" i="16" s="1"/>
  <c r="D87" i="16"/>
  <c r="D87" i="16" a="1"/>
  <c r="G86" i="16"/>
  <c r="D86" i="16" a="1"/>
  <c r="D86" i="16" s="1"/>
  <c r="D85" i="16" a="1"/>
  <c r="D85" i="16" s="1"/>
  <c r="D81" i="16" a="1"/>
  <c r="D81" i="16" s="1"/>
  <c r="R80" i="16"/>
  <c r="Q80" i="16"/>
  <c r="P80" i="16"/>
  <c r="O80" i="16"/>
  <c r="N80" i="16"/>
  <c r="M80" i="16"/>
  <c r="L80" i="16"/>
  <c r="K80" i="16"/>
  <c r="J80" i="16"/>
  <c r="I80" i="16"/>
  <c r="H80" i="16"/>
  <c r="H87" i="16" s="1"/>
  <c r="G80" i="16"/>
  <c r="F80" i="16"/>
  <c r="D80" i="16"/>
  <c r="D80" i="16" a="1"/>
  <c r="R79" i="16"/>
  <c r="Q79" i="16"/>
  <c r="P79" i="16"/>
  <c r="O79" i="16"/>
  <c r="N79" i="16"/>
  <c r="M79" i="16"/>
  <c r="I86" i="16" s="1"/>
  <c r="L79" i="16"/>
  <c r="K79" i="16"/>
  <c r="J79" i="16"/>
  <c r="I79" i="16"/>
  <c r="H79" i="16"/>
  <c r="F86" i="16" s="1"/>
  <c r="G79" i="16"/>
  <c r="F79" i="16"/>
  <c r="D79" i="16"/>
  <c r="D79" i="16" a="1"/>
  <c r="R78" i="16"/>
  <c r="Q78" i="16"/>
  <c r="P78" i="16"/>
  <c r="O78" i="16"/>
  <c r="N78" i="16"/>
  <c r="M78" i="16"/>
  <c r="I85" i="16" s="1"/>
  <c r="L78" i="16"/>
  <c r="K78" i="16"/>
  <c r="J78" i="16"/>
  <c r="I78" i="16"/>
  <c r="H78" i="16"/>
  <c r="G78" i="16"/>
  <c r="F78" i="16"/>
  <c r="G85" i="16" s="1"/>
  <c r="D78" i="16" a="1"/>
  <c r="D78" i="16" s="1"/>
  <c r="D74" i="16" a="1"/>
  <c r="D74" i="16" s="1"/>
  <c r="D73" i="16" a="1"/>
  <c r="D73" i="16" s="1"/>
  <c r="D72" i="16"/>
  <c r="D72" i="16" a="1"/>
  <c r="D71" i="16" a="1"/>
  <c r="D71" i="16" s="1"/>
  <c r="D49" i="16" a="1"/>
  <c r="D49" i="16" s="1"/>
  <c r="D32" i="16" a="1"/>
  <c r="D32" i="16" s="1"/>
  <c r="D15" i="16" a="1"/>
  <c r="D15" i="16" s="1"/>
  <c r="F80" i="2"/>
  <c r="G87" i="2" s="1"/>
  <c r="F79" i="2"/>
  <c r="F78" i="2"/>
  <c r="H88" i="2"/>
  <c r="G88" i="2"/>
  <c r="D88" i="2"/>
  <c r="D88" i="2" a="1"/>
  <c r="D87" i="2" a="1"/>
  <c r="D87" i="2" s="1"/>
  <c r="D86" i="2" a="1"/>
  <c r="D86" i="2" s="1"/>
  <c r="D85" i="2" a="1"/>
  <c r="D85" i="2" s="1"/>
  <c r="I88" i="2"/>
  <c r="F88" i="2"/>
  <c r="D81" i="2" a="1"/>
  <c r="D81" i="2" s="1"/>
  <c r="D80" i="2"/>
  <c r="D80" i="2" a="1"/>
  <c r="G86" i="2"/>
  <c r="D79" i="2" a="1"/>
  <c r="D79" i="2" s="1"/>
  <c r="D78" i="2" a="1"/>
  <c r="D78" i="2" s="1"/>
  <c r="D74" i="2" a="1"/>
  <c r="D74" i="2" s="1"/>
  <c r="D73" i="2" a="1"/>
  <c r="D73" i="2" s="1"/>
  <c r="D72" i="2"/>
  <c r="D72" i="2" a="1"/>
  <c r="D71" i="2" a="1"/>
  <c r="D71" i="2" s="1"/>
  <c r="D49" i="2" a="1"/>
  <c r="D49" i="2" s="1"/>
  <c r="D32" i="2" a="1"/>
  <c r="D32" i="2" s="1"/>
  <c r="D15" i="2" a="1"/>
  <c r="D15" i="2" s="1"/>
  <c r="I87" i="2" l="1"/>
  <c r="I85" i="2"/>
  <c r="H85" i="2"/>
  <c r="G85" i="2"/>
  <c r="J85" i="2" s="1"/>
  <c r="K85" i="2" s="1"/>
  <c r="I87" i="16"/>
  <c r="G87" i="16"/>
  <c r="J87" i="16" s="1"/>
  <c r="K87" i="16" s="1"/>
  <c r="H85" i="16"/>
  <c r="F85" i="16"/>
  <c r="J85" i="16"/>
  <c r="K85" i="16" s="1"/>
  <c r="H86" i="16"/>
  <c r="J86" i="16" s="1"/>
  <c r="K86" i="16" s="1"/>
  <c r="F87" i="16"/>
  <c r="J86" i="2"/>
  <c r="K86" i="2" s="1"/>
  <c r="J87" i="2"/>
  <c r="K87" i="2" s="1"/>
  <c r="J88" i="2"/>
  <c r="K88" i="2" s="1"/>
  <c r="F86" i="2"/>
  <c r="F85" i="2"/>
  <c r="F87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<sst xmlns="http://schemas.openxmlformats.org/spreadsheetml/2006/main" count="173" uniqueCount="67">
  <si>
    <t>Real WACC</t>
  </si>
  <si>
    <t>Basis</t>
  </si>
  <si>
    <t>Inputs</t>
  </si>
  <si>
    <t>Option</t>
  </si>
  <si>
    <t>Total</t>
  </si>
  <si>
    <t>Options</t>
  </si>
  <si>
    <t>AA5 Capex</t>
  </si>
  <si>
    <t>AA6 Capex</t>
  </si>
  <si>
    <t>Total (Check)</t>
  </si>
  <si>
    <t>AA4 capex</t>
  </si>
  <si>
    <t>Option 1 - Program consistent with APA's maintenance regime</t>
  </si>
  <si>
    <t>Option 2 - Reactive approach</t>
  </si>
  <si>
    <t>Option 3 - Deploy equipment health monitoring</t>
  </si>
  <si>
    <t>Turbine Overhaul - Neds Creek unit 1</t>
  </si>
  <si>
    <t>Turbine Overhaul - Neds Creek Unit 1 (R)</t>
  </si>
  <si>
    <t>Turbine Overhaul - Paraburdoo Unit 3</t>
  </si>
  <si>
    <t>Turbine Overhaul - Paraburdoo Unit 3 (R)</t>
  </si>
  <si>
    <t>Turbine Overhaul - Turee Creek Unit 1</t>
  </si>
  <si>
    <t>Turbine Overhaul - Turee Creek Unit 1 (R)</t>
  </si>
  <si>
    <t>Turbine Overhaul - Turee Creek Unit 2</t>
  </si>
  <si>
    <t>Turbine Overhaul - Wiluna unit 1 (R)</t>
  </si>
  <si>
    <t>Turbine Overhaul - Wyloo West Unit 1</t>
  </si>
  <si>
    <t>Turbine Overhaul - Wyloo West Unit 1 (R)</t>
  </si>
  <si>
    <t>Turbine Overhaul - Yarraloola unit 3</t>
  </si>
  <si>
    <t>Turbine Overhaul - Yarraloola unit 3 (R)</t>
  </si>
  <si>
    <t>Equipment health monitoring</t>
  </si>
  <si>
    <t>CY</t>
  </si>
  <si>
    <t>GEA Overhaul - Ilgarari unit 1 (R)</t>
  </si>
  <si>
    <t>GEA Overhaul - Ilgarari unit 2 (R)</t>
  </si>
  <si>
    <t>GEA Overhaul - Neds Creek unit 1 (R)</t>
  </si>
  <si>
    <t>GEA Overhaul - Neds Creek unit 2 (R)</t>
  </si>
  <si>
    <t>GEA Overhaul - Paraburdoo unit 1 (R)</t>
  </si>
  <si>
    <t>GEA Overhaul - Paraburdoo unit 2 (R)</t>
  </si>
  <si>
    <t>GEA Overhaul - Paraburdoo unit 3 (R)</t>
  </si>
  <si>
    <t>GEA Overhaul - Turee Creek unit 1 (R)</t>
  </si>
  <si>
    <t>GEA Overhaul - Turee Creek unit 2 (R)</t>
  </si>
  <si>
    <t>GEA Overhaul - Wiluna unit 1 (R)</t>
  </si>
  <si>
    <t>GEA Overhaul - Wiluna unit 2 (R)</t>
  </si>
  <si>
    <t>GEA Overhaul - Wyloo Unit 1 (R)</t>
  </si>
  <si>
    <t>GEA Overhaul - Wyloo unit 2 (R)</t>
  </si>
  <si>
    <t>Goldfields Gas Pipeline Access Arrangment 2025-29</t>
  </si>
  <si>
    <t>Model System: lists, values, formatting</t>
  </si>
  <si>
    <t>Formatting</t>
  </si>
  <si>
    <t>Heading 1</t>
  </si>
  <si>
    <t>Heading 2</t>
  </si>
  <si>
    <t>Input</t>
  </si>
  <si>
    <t>Calculation</t>
  </si>
  <si>
    <t>Highlight</t>
  </si>
  <si>
    <t>Explanatory text</t>
  </si>
  <si>
    <t>Values</t>
  </si>
  <si>
    <t>Millions</t>
  </si>
  <si>
    <t>NPV Set up</t>
  </si>
  <si>
    <t>Lists</t>
  </si>
  <si>
    <t>No.</t>
  </si>
  <si>
    <t>$FY2023</t>
  </si>
  <si>
    <t>$nominal</t>
  </si>
  <si>
    <t>$CY2023</t>
  </si>
  <si>
    <t>Component</t>
  </si>
  <si>
    <t>Unit</t>
  </si>
  <si>
    <t>Calc</t>
  </si>
  <si>
    <t>Capex (Financial year terms)</t>
  </si>
  <si>
    <t>FY</t>
  </si>
  <si>
    <t>Capex (Calendar year terms)</t>
  </si>
  <si>
    <t>Summary table</t>
  </si>
  <si>
    <t>Present Value (15 years)</t>
  </si>
  <si>
    <t>Rotating major maintenance NPV Analysis</t>
  </si>
  <si>
    <t>Present Value (period to 2035)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</si>
</sst>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$&quot;#,##0;[Red]\-&quot;$&quot;#,##0"/>
    <numFmt numFmtId="43" formatCode="_-* #,##0.00_-;\-* #,##0.00_-;_-* &quot;-&quot;??_-;_-@_-"/>
    <numFmt numFmtId="164" formatCode="_-* #,##0_-;\-* #,##0_-;_-* &quot;-&quot;??_-;_-@_-"/>
    <numFmt numFmtId="165" formatCode="_-* #,##0.0_-;\-* #,##0.0_-;_-* &quot;-&quot;??_-;_-@_-"/>
    <numFmt numFmtId="166" formatCode="mmmm\ yyyy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4"/>
      <color rgb="FF007300"/>
      <name val="Century Gothic"/>
      <family val="2"/>
    </font>
    <font>
      <b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name val="Calibri"/>
      <family val="2"/>
    </font>
    <font>
      <i/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22"/>
      <color rgb="FF007300"/>
      <name val="Century Gothic"/>
      <family val="2"/>
    </font>
    <font>
      <b/>
      <sz val="22"/>
      <color theme="1"/>
      <name val="Century Gothic"/>
      <family val="2"/>
    </font>
    <font>
      <sz val="16"/>
      <color rgb="FFFF0000"/>
      <name val="Century Gothic"/>
      <family val="2"/>
    </font>
    <font>
      <b/>
      <sz val="16"/>
      <color theme="1"/>
      <name val="Century Gothic"/>
      <family val="2"/>
    </font>
    <font>
      <sz val="16"/>
      <color theme="1"/>
      <name val="Century Gothic"/>
      <family val="2"/>
    </font>
    <font>
      <b/>
      <sz val="11"/>
      <color theme="0"/>
      <name val="Century Gothic"/>
      <family val="2"/>
    </font>
    <font>
      <b/>
      <sz val="14"/>
      <color theme="1"/>
      <name val="Calibri"/>
      <family val="2"/>
      <scheme val="minor"/>
    </font>
    <font>
      <sz val="11"/>
      <color rgb="FF0070C0"/>
      <name val="Century Gothic"/>
      <family val="2"/>
    </font>
    <font>
      <sz val="9"/>
      <color rgb="FF007300"/>
      <name val="Century Gothic"/>
      <family val="2"/>
    </font>
    <font>
      <b/>
      <i/>
      <sz val="11"/>
      <color theme="1"/>
      <name val="Century Gothic"/>
      <family val="2"/>
    </font>
  </fonts>
  <fills count="5">
    <fill>
      <patternFill patternType="none"/>
    </fill>
    <fill>
      <patternFill patternType="gray125"/>
    </fill>
    <fill>
      <patternFill patternType="solid">
        <fgColor rgb="FFFFCC00"/>
        <bgColor indexed="64"/>
      </patternFill>
    </fill>
    <fill>
      <patternFill patternType="solid">
        <fgColor rgb="FF007300"/>
        <bgColor indexed="64"/>
      </patternFill>
    </fill>
    <fill>
      <patternFill patternType="solid">
        <fgColor rgb="FFFFF5CD"/>
        <bgColor indexed="64"/>
      </patternFill>
    </fill>
  </fills>
  <borders count="3">
    <border>
      <left/>
      <right/>
      <top/>
      <bottom/>
      <diagonal/>
    </border>
    <border>
      <left/>
      <right/>
      <top style="thick">
        <color rgb="FF007300"/>
      </top>
      <bottom style="thick">
        <color rgb="FF0073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4" fillId="0" borderId="1" applyNumberFormat="0" applyFill="0" applyProtection="0">
      <alignment vertical="center"/>
    </xf>
    <xf numFmtId="9" fontId="1" fillId="0" borderId="0" applyFont="0" applyFill="0" applyBorder="0" applyAlignment="0" applyProtection="0"/>
    <xf numFmtId="0" fontId="7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27">
    <xf numFmtId="0" fontId="0" fillId="0" borderId="0" xfId="0"/>
    <xf numFmtId="6" fontId="0" fillId="0" borderId="0" xfId="0" applyNumberFormat="1"/>
    <xf numFmtId="0" fontId="2" fillId="0" borderId="0" xfId="0" applyFont="1"/>
    <xf numFmtId="10" fontId="3" fillId="0" borderId="0" xfId="0" applyNumberFormat="1" applyFont="1"/>
    <xf numFmtId="0" fontId="5" fillId="2" borderId="2" xfId="0" applyFont="1" applyFill="1" applyBorder="1" applyAlignment="1">
      <alignment horizontal="center"/>
    </xf>
    <xf numFmtId="0" fontId="6" fillId="0" borderId="2" xfId="0" applyFont="1" applyBorder="1"/>
    <xf numFmtId="164" fontId="0" fillId="0" borderId="0" xfId="0" applyNumberFormat="1"/>
    <xf numFmtId="0" fontId="8" fillId="0" borderId="0" xfId="0" applyFont="1"/>
    <xf numFmtId="0" fontId="6" fillId="0" borderId="0" xfId="0" applyFont="1"/>
    <xf numFmtId="0" fontId="10" fillId="0" borderId="0" xfId="6" applyFont="1" applyAlignment="1">
      <alignment vertical="center"/>
    </xf>
    <xf numFmtId="0" fontId="9" fillId="0" borderId="0" xfId="6" applyAlignment="1">
      <alignment vertical="center"/>
    </xf>
    <xf numFmtId="0" fontId="11" fillId="0" borderId="0" xfId="0" applyFont="1" applyAlignment="1">
      <alignment horizontal="left"/>
    </xf>
    <xf numFmtId="0" fontId="12" fillId="0" borderId="0" xfId="0" applyFont="1"/>
    <xf numFmtId="0" fontId="13" fillId="0" borderId="0" xfId="0" applyFont="1"/>
    <xf numFmtId="166" fontId="14" fillId="0" borderId="0" xfId="0" applyNumberFormat="1" applyFont="1" applyAlignment="1">
      <alignment horizontal="left"/>
    </xf>
    <xf numFmtId="0" fontId="4" fillId="0" borderId="1" xfId="6" applyFont="1" applyBorder="1" applyAlignment="1">
      <alignment vertical="center"/>
    </xf>
    <xf numFmtId="0" fontId="1" fillId="0" borderId="0" xfId="0" applyFont="1"/>
    <xf numFmtId="0" fontId="15" fillId="3" borderId="0" xfId="0" applyFont="1" applyFill="1"/>
    <xf numFmtId="0" fontId="16" fillId="0" borderId="0" xfId="0" applyFont="1"/>
    <xf numFmtId="0" fontId="17" fillId="0" borderId="2" xfId="0" applyFont="1" applyBorder="1"/>
    <xf numFmtId="0" fontId="6" fillId="4" borderId="2" xfId="0" applyFont="1" applyFill="1" applyBorder="1"/>
    <xf numFmtId="0" fontId="18" fillId="0" borderId="0" xfId="0" applyFont="1"/>
    <xf numFmtId="164" fontId="17" fillId="0" borderId="2" xfId="1" applyNumberFormat="1" applyFont="1" applyBorder="1"/>
    <xf numFmtId="10" fontId="17" fillId="0" borderId="2" xfId="5" applyNumberFormat="1" applyFont="1" applyBorder="1"/>
    <xf numFmtId="164" fontId="6" fillId="0" borderId="2" xfId="1" applyNumberFormat="1" applyFont="1" applyBorder="1"/>
    <xf numFmtId="0" fontId="19" fillId="2" borderId="2" xfId="0" applyFont="1" applyFill="1" applyBorder="1" applyAlignment="1">
      <alignment horizontal="center"/>
    </xf>
    <xf numFmtId="165" fontId="6" fillId="0" borderId="2" xfId="1" applyNumberFormat="1" applyFont="1" applyBorder="1"/>
  </cellXfs>
  <cellStyles count="7">
    <cellStyle name="Comma" xfId="1" builtinId="3"/>
    <cellStyle name="Normal" xfId="0" builtinId="0"/>
    <cellStyle name="Normal 209" xfId="4" xr:uid="{2C90199E-D534-4F4D-B79E-76DCEC437B40}"/>
    <cellStyle name="Percent" xfId="5" builtinId="5"/>
    <cellStyle name="Percent 15" xfId="3" xr:uid="{4E25A095-744C-4C0A-B438-BF9BDED4E286}"/>
    <cellStyle name="Title" xfId="6" builtinId="15"/>
    <cellStyle name="Title 3" xfId="2" xr:uid="{84ABF2BA-7326-44CA-8B43-56C46A872EDA}"/>
  </cellStyles>
  <dxfs count="0"/>
  <tableStyles count="0" defaultTableStyle="TableStyleMedium2" defaultPivotStyle="PivotStyleLight16"/>
  <colors>
    <mruColors>
      <color rgb="FFFF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206375</xdr:colOff>
      <xdr:row>1</xdr:row>
      <xdr:rowOff>44452</xdr:rowOff>
    </xdr:from>
    <xdr:to>
      <xdr:col>1</xdr:col>
      <xdr:colOff>5229719</xdr:colOff>
      <xdr:row>38</xdr:row>
      <xdr:rowOff>92075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ABED81D-F728-4113-BCBA-3F03374807A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6375" y="228602"/>
          <a:ext cx="5632944" cy="6861173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82550</xdr:colOff>
      <xdr:row>0</xdr:row>
      <xdr:rowOff>95250</xdr:rowOff>
    </xdr:from>
    <xdr:to>
      <xdr:col>3</xdr:col>
      <xdr:colOff>819337</xdr:colOff>
      <xdr:row>10</xdr:row>
      <xdr:rowOff>146189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E5209B3-C1CB-4B46-BFBD-64639CAEEA41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50" y="95250"/>
          <a:ext cx="1498787" cy="189243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82550</xdr:colOff>
      <xdr:row>0</xdr:row>
      <xdr:rowOff>95250</xdr:rowOff>
    </xdr:from>
    <xdr:to>
      <xdr:col>3</xdr:col>
      <xdr:colOff>824634</xdr:colOff>
      <xdr:row>10</xdr:row>
      <xdr:rowOff>146189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E4A48D2-4D3D-4D9C-9535-880B6F501D2C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50" y="95250"/>
          <a:ext cx="1501775" cy="189243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82550</xdr:colOff>
      <xdr:row>0</xdr:row>
      <xdr:rowOff>95250</xdr:rowOff>
    </xdr:from>
    <xdr:to>
      <xdr:col>3</xdr:col>
      <xdr:colOff>824634</xdr:colOff>
      <xdr:row>10</xdr:row>
      <xdr:rowOff>146189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1AC7E31-7879-4110-A43A-AB539690F496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50" y="95250"/>
          <a:ext cx="1504084" cy="189243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apamscloud.sharepoint.com/sites/Goldfields2025-29AccessArrangementproposal/Shared%20Documents/06.3.1%20Capex%20model/Iteration%203%20SIB%20and%20Physical%20security/20231120-fln-GGP-Capex-Coverage-Allocation%20-%203f-pigging%20costs20231122.xlsx" TargetMode="External"/><Relationship Id="rId2" Type="http://schemas.microsoft.com/office/2019/04/relationships/externalLinkLongPath" Target="/sites/Goldfields2025-29AccessArrangementproposal/Shared%20Documents/06.3.1%20Capex%20model/Iteration%203%20SIB%20and%20Physical%20security/20231120-fln-GGP-Capex-Coverage-Allocation%20-%203f-pigging%20costs20231122.xlsx?9F866300" TargetMode="External"/><Relationship Id="rId1" Type="http://schemas.openxmlformats.org/officeDocument/2006/relationships/externalLinkPath" Target="file:///\\9F866300\20231120-fln-GGP-Capex-Coverage-Allocation%20-%203f-pigging%20costs202311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Cover"/>
      <sheetName val="Sys"/>
      <sheetName val="I|Mapping"/>
      <sheetName val="I|PhySec"/>
      <sheetName val="I|ALCP 11 14"/>
      <sheetName val="I|CY23Actuals"/>
      <sheetName val="C|SIB"/>
      <sheetName val="C|Coverage"/>
      <sheetName val="O|Summary"/>
      <sheetName val="Reg period comparison"/>
      <sheetName val="O|Capex model"/>
    </sheetNames>
    <sheetDataSet>
      <sheetData sheetId="0"/>
      <sheetData sheetId="1">
        <row r="13">
          <cell r="D13" t="str">
            <v>Beyondie Offtake and Meter Station</v>
          </cell>
          <cell r="F13" t="str">
            <v>Pipeline and laterals</v>
          </cell>
        </row>
        <row r="14">
          <cell r="D14" t="str">
            <v>Boonamichi Well Meter Station</v>
          </cell>
          <cell r="F14" t="str">
            <v>Main line valve and scraper stations</v>
          </cell>
        </row>
        <row r="15">
          <cell r="D15" t="str">
            <v>Cosmos Lateral Offtake</v>
          </cell>
          <cell r="F15" t="str">
            <v>Compressor stations</v>
          </cell>
        </row>
        <row r="16">
          <cell r="D16" t="str">
            <v>Ilgarari Compressor Station</v>
          </cell>
          <cell r="F16" t="str">
            <v>Receipt and delivery point facilities</v>
          </cell>
        </row>
        <row r="17">
          <cell r="D17" t="str">
            <v>Ilgarari (Unit 1)</v>
          </cell>
          <cell r="F17" t="str">
            <v>SCADA and communications</v>
          </cell>
        </row>
        <row r="18">
          <cell r="D18" t="str">
            <v>Ilgarari (Unit 2)</v>
          </cell>
          <cell r="F18" t="str">
            <v>Cathodic protection</v>
          </cell>
        </row>
        <row r="19">
          <cell r="D19" t="str">
            <v>Jaguar Lateral Offtake</v>
          </cell>
          <cell r="F19" t="str">
            <v>Maintenance bases and depots</v>
          </cell>
        </row>
        <row r="20">
          <cell r="D20" t="str">
            <v>Jeedamya Scraper Station</v>
          </cell>
          <cell r="F20" t="str">
            <v>Other assets</v>
          </cell>
        </row>
        <row r="21">
          <cell r="D21" t="str">
            <v>Kalgoorlie North Main Line Valve</v>
          </cell>
          <cell r="F21" t="str">
            <v>Equity Raising Cost</v>
          </cell>
        </row>
        <row r="22">
          <cell r="D22" t="str">
            <v xml:space="preserve">Kalgoorlie South Terminal </v>
          </cell>
          <cell r="F22" t="str">
            <v>Non-depreciable assets</v>
          </cell>
        </row>
        <row r="23">
          <cell r="D23" t="str">
            <v>Kalgoorlie West Main Line Valve</v>
          </cell>
          <cell r="F23"/>
        </row>
        <row r="24">
          <cell r="D24" t="str">
            <v>Leinster Scraper Station</v>
          </cell>
          <cell r="F24"/>
        </row>
        <row r="25">
          <cell r="D25" t="str">
            <v>Leonora EDL Lateral Offtake</v>
          </cell>
          <cell r="F25"/>
        </row>
        <row r="26">
          <cell r="D26" t="str">
            <v>Leonora Main Line Valve</v>
          </cell>
        </row>
        <row r="27">
          <cell r="D27" t="str">
            <v>Mt. Keith Main Line Valve</v>
          </cell>
        </row>
        <row r="28">
          <cell r="D28" t="str">
            <v>Ned's Creek (Unit 1)</v>
          </cell>
        </row>
        <row r="29">
          <cell r="D29" t="str">
            <v>Ned's Creek (Unit 2)</v>
          </cell>
        </row>
        <row r="30">
          <cell r="D30" t="str">
            <v>Neds Creek Compressor Station</v>
          </cell>
        </row>
        <row r="31">
          <cell r="D31" t="str">
            <v>Neds Creek Scraper Station</v>
          </cell>
        </row>
        <row r="32">
          <cell r="D32" t="str">
            <v>Newman Lateral Offtake</v>
          </cell>
        </row>
        <row r="33">
          <cell r="D33" t="str">
            <v>Newman Scraper Station</v>
          </cell>
        </row>
        <row r="34">
          <cell r="D34" t="str">
            <v>No specific site - capacity allocated</v>
          </cell>
        </row>
        <row r="35">
          <cell r="D35" t="str">
            <v>No specific site - capacity&amp;distance allocated</v>
          </cell>
        </row>
        <row r="36">
          <cell r="D36" t="str">
            <v>Paraburdoo (Unit 1)</v>
          </cell>
        </row>
        <row r="37">
          <cell r="D37" t="str">
            <v>Paraburdoo (Unit 2)</v>
          </cell>
        </row>
        <row r="38">
          <cell r="D38" t="str">
            <v>Paraburdoo (Unit 3)</v>
          </cell>
        </row>
        <row r="39">
          <cell r="D39" t="str">
            <v>Paraburdoo Compressor Station</v>
          </cell>
        </row>
        <row r="40">
          <cell r="D40" t="str">
            <v>Paraburdoo Scraper Station</v>
          </cell>
        </row>
        <row r="41">
          <cell r="D41" t="str">
            <v>Three Rivers Main Line Valve / Plutonic Lateral Offtake</v>
          </cell>
        </row>
        <row r="42">
          <cell r="D42" t="str">
            <v>Turee Creek (Unit 1)</v>
          </cell>
        </row>
        <row r="43">
          <cell r="D43" t="str">
            <v>Turee Creek (Unit 2)</v>
          </cell>
        </row>
        <row r="44">
          <cell r="D44" t="str">
            <v>Turee Creek Compressor Station</v>
          </cell>
        </row>
        <row r="45">
          <cell r="D45" t="str">
            <v>Turee Creek Scraper Station</v>
          </cell>
        </row>
        <row r="46">
          <cell r="D46" t="str">
            <v>Wiluna (Unit 1)</v>
          </cell>
        </row>
        <row r="47">
          <cell r="D47" t="str">
            <v>Wiluna Compressor Station</v>
          </cell>
        </row>
        <row r="48">
          <cell r="D48" t="str">
            <v>Wyloo West (Unit 1)</v>
          </cell>
        </row>
        <row r="49">
          <cell r="D49" t="str">
            <v>Wyloo West Compressor Station</v>
          </cell>
        </row>
        <row r="50">
          <cell r="D50" t="str">
            <v>Wyloo West Scraper Station</v>
          </cell>
        </row>
        <row r="51">
          <cell r="D51" t="str">
            <v>Yarnima Meter Station</v>
          </cell>
        </row>
        <row r="52">
          <cell r="D52" t="str">
            <v>Yarraloola (Unit 1)</v>
          </cell>
        </row>
        <row r="53">
          <cell r="D53" t="str">
            <v>Yarraloola (Unit 2)</v>
          </cell>
        </row>
        <row r="54">
          <cell r="D54" t="str">
            <v>Yarraloola (Unit 3)</v>
          </cell>
        </row>
        <row r="55">
          <cell r="D55" t="str">
            <v>Yarraloola Compressor Station</v>
          </cell>
        </row>
        <row r="56">
          <cell r="D56" t="str">
            <v>Ilgarari Maintenance Base</v>
          </cell>
        </row>
        <row r="57">
          <cell r="D57" t="str">
            <v>Kalgoorlie maintenance base</v>
          </cell>
        </row>
        <row r="58">
          <cell r="D58" t="str">
            <v>Leinster Maintenance Base</v>
          </cell>
        </row>
        <row r="59">
          <cell r="D59" t="str">
            <v>Newman maintenance base</v>
          </cell>
        </row>
        <row r="60">
          <cell r="D60" t="str">
            <v>Cawse OT</v>
          </cell>
        </row>
        <row r="61">
          <cell r="D61" t="str">
            <v>Kyarra</v>
          </cell>
        </row>
        <row r="62">
          <cell r="D62" t="str">
            <v>Limestone Springs</v>
          </cell>
        </row>
        <row r="63">
          <cell r="D63" t="str">
            <v>Mt Keith OT</v>
          </cell>
        </row>
        <row r="64">
          <cell r="D64" t="str">
            <v>Murrin Murrin OT</v>
          </cell>
        </row>
        <row r="65">
          <cell r="D65" t="str">
            <v>Thunderbox OT</v>
          </cell>
        </row>
        <row r="66">
          <cell r="D66" t="str">
            <v>Wongawol Rd OT</v>
          </cell>
        </row>
        <row r="67">
          <cell r="D67" t="str">
            <v>Broad Arrow OT</v>
          </cell>
        </row>
        <row r="68">
          <cell r="D68" t="str">
            <v>Cunyu MLV</v>
          </cell>
        </row>
        <row r="69">
          <cell r="D69" t="str">
            <v>Mt Vetters MLV</v>
          </cell>
        </row>
        <row r="70">
          <cell r="D70" t="str">
            <v>Newman MLV</v>
          </cell>
        </row>
        <row r="71">
          <cell r="D71" t="str">
            <v>Red Hill MLV</v>
          </cell>
        </row>
        <row r="72">
          <cell r="D72" t="str">
            <v>Sturt Meadows MLV</v>
          </cell>
        </row>
        <row r="73">
          <cell r="D73" t="str">
            <v>West Angelas MLV</v>
          </cell>
        </row>
        <row r="74">
          <cell r="D74" t="str">
            <v>Wyloo East MLV</v>
          </cell>
        </row>
        <row r="75">
          <cell r="D75" t="str">
            <v>Wiluna Gold</v>
          </cell>
        </row>
        <row r="76">
          <cell r="D76" t="str">
            <v>Kambalda MS</v>
          </cell>
        </row>
        <row r="77">
          <cell r="D77" t="str">
            <v>Leinster MS</v>
          </cell>
        </row>
        <row r="78">
          <cell r="D78" t="str">
            <v>Marymia</v>
          </cell>
        </row>
        <row r="79">
          <cell r="D79" t="str">
            <v>Parkeston MS</v>
          </cell>
        </row>
        <row r="80">
          <cell r="D80" t="str">
            <v>NGI interconnect</v>
          </cell>
        </row>
        <row r="81">
          <cell r="D81" t="str">
            <v>Ashburton MS</v>
          </cell>
        </row>
        <row r="82">
          <cell r="D82"/>
        </row>
        <row r="83">
          <cell r="D83"/>
        </row>
        <row r="84">
          <cell r="D84"/>
        </row>
        <row r="85">
          <cell r="D85"/>
        </row>
        <row r="86">
          <cell r="D86"/>
        </row>
        <row r="87">
          <cell r="D87"/>
        </row>
        <row r="88">
          <cell r="D88"/>
        </row>
        <row r="89">
          <cell r="D89"/>
        </row>
        <row r="90">
          <cell r="D90"/>
        </row>
        <row r="91">
          <cell r="D91"/>
        </row>
        <row r="92">
          <cell r="D92"/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F02735-D7B9-4812-85FF-1C4726CDB8C3}">
  <sheetPr>
    <tabColor theme="0" tint="-0.14999847407452621"/>
  </sheetPr>
  <dimension ref="A1:F59"/>
  <sheetViews>
    <sheetView showGridLines="0" tabSelected="1" zoomScale="85" zoomScaleNormal="85" workbookViewId="0">
      <selection activeCell="B23" sqref="B23"/>
    </sheetView>
  </sheetViews>
  <sheetFormatPr defaultRowHeight="14.5" x14ac:dyDescent="0.35"/>
  <cols>
    <col min="2" max="2" width="104.08984375" bestFit="1" customWidth="1"/>
  </cols>
  <sheetData>
    <row r="1" spans="1:6" x14ac:dyDescent="0.35">
      <c r="A1" s="8"/>
      <c r="B1" s="8"/>
      <c r="C1" s="8"/>
      <c r="D1" s="8"/>
      <c r="E1" s="8"/>
      <c r="F1" s="8"/>
    </row>
    <row r="2" spans="1:6" x14ac:dyDescent="0.35">
      <c r="A2" s="8"/>
      <c r="B2" s="8"/>
      <c r="C2" s="8"/>
      <c r="D2" s="8"/>
      <c r="E2" s="8"/>
      <c r="F2" s="8"/>
    </row>
    <row r="3" spans="1:6" x14ac:dyDescent="0.35">
      <c r="A3" s="8"/>
      <c r="B3" s="8"/>
      <c r="C3" s="8"/>
      <c r="D3" s="8"/>
      <c r="E3" s="8"/>
      <c r="F3" s="8"/>
    </row>
    <row r="4" spans="1:6" x14ac:dyDescent="0.35">
      <c r="A4" s="8"/>
      <c r="B4" s="8"/>
      <c r="C4" s="8"/>
      <c r="D4" s="8"/>
      <c r="E4" s="8"/>
      <c r="F4" s="8"/>
    </row>
    <row r="5" spans="1:6" x14ac:dyDescent="0.35">
      <c r="A5" s="8"/>
      <c r="B5" s="8"/>
      <c r="C5" s="8"/>
      <c r="D5" s="8"/>
      <c r="E5" s="8"/>
      <c r="F5" s="8"/>
    </row>
    <row r="6" spans="1:6" x14ac:dyDescent="0.35">
      <c r="A6" s="8"/>
      <c r="B6" s="8"/>
      <c r="C6" s="8"/>
      <c r="D6" s="8"/>
      <c r="E6" s="8"/>
      <c r="F6" s="8"/>
    </row>
    <row r="7" spans="1:6" x14ac:dyDescent="0.35">
      <c r="A7" s="8"/>
      <c r="B7" s="8"/>
      <c r="C7" s="8"/>
      <c r="D7" s="8"/>
      <c r="E7" s="8"/>
      <c r="F7" s="8"/>
    </row>
    <row r="8" spans="1:6" x14ac:dyDescent="0.35">
      <c r="A8" s="8"/>
      <c r="B8" s="8"/>
      <c r="C8" s="8"/>
      <c r="D8" s="8"/>
      <c r="E8" s="8"/>
      <c r="F8" s="8"/>
    </row>
    <row r="9" spans="1:6" x14ac:dyDescent="0.35">
      <c r="A9" s="8"/>
      <c r="B9" s="8"/>
      <c r="C9" s="8"/>
      <c r="D9" s="8"/>
      <c r="E9" s="8"/>
      <c r="F9" s="8"/>
    </row>
    <row r="10" spans="1:6" x14ac:dyDescent="0.35">
      <c r="A10" s="8"/>
      <c r="B10" s="8"/>
      <c r="C10" s="8"/>
      <c r="D10" s="8"/>
      <c r="E10" s="8"/>
      <c r="F10" s="8"/>
    </row>
    <row r="11" spans="1:6" x14ac:dyDescent="0.35">
      <c r="A11" s="8"/>
      <c r="B11" s="8"/>
      <c r="C11" s="8"/>
      <c r="D11" s="8"/>
      <c r="E11" s="8"/>
      <c r="F11" s="8"/>
    </row>
    <row r="12" spans="1:6" x14ac:dyDescent="0.35">
      <c r="A12" s="8"/>
      <c r="B12" s="8"/>
      <c r="C12" s="8"/>
      <c r="D12" s="8"/>
      <c r="E12" s="8"/>
      <c r="F12" s="8"/>
    </row>
    <row r="13" spans="1:6" x14ac:dyDescent="0.35">
      <c r="A13" s="8"/>
      <c r="B13" s="8"/>
      <c r="C13" s="8"/>
      <c r="D13" s="8"/>
      <c r="E13" s="8"/>
      <c r="F13" s="8"/>
    </row>
    <row r="14" spans="1:6" x14ac:dyDescent="0.35">
      <c r="A14" s="8"/>
      <c r="B14" s="8"/>
      <c r="C14" s="8"/>
      <c r="D14" s="8"/>
      <c r="E14" s="8"/>
      <c r="F14" s="8"/>
    </row>
    <row r="15" spans="1:6" x14ac:dyDescent="0.35">
      <c r="A15" s="8"/>
      <c r="B15" s="8"/>
      <c r="C15" s="8"/>
      <c r="D15" s="8"/>
      <c r="E15" s="8"/>
      <c r="F15" s="8"/>
    </row>
    <row r="16" spans="1:6" x14ac:dyDescent="0.35">
      <c r="A16" s="8"/>
      <c r="B16" s="8"/>
      <c r="C16" s="8"/>
      <c r="D16" s="8"/>
      <c r="E16" s="8"/>
      <c r="F16" s="8"/>
    </row>
    <row r="17" spans="1:6" x14ac:dyDescent="0.35">
      <c r="A17" s="8"/>
      <c r="B17" s="8"/>
      <c r="C17" s="8"/>
      <c r="D17" s="8"/>
      <c r="E17" s="8"/>
      <c r="F17" s="8"/>
    </row>
    <row r="18" spans="1:6" x14ac:dyDescent="0.35">
      <c r="A18" s="8"/>
      <c r="B18" s="8"/>
      <c r="C18" s="8"/>
      <c r="D18" s="8"/>
      <c r="E18" s="8"/>
      <c r="F18" s="8"/>
    </row>
    <row r="19" spans="1:6" x14ac:dyDescent="0.35">
      <c r="A19" s="8"/>
      <c r="B19" s="8"/>
      <c r="C19" s="8"/>
      <c r="D19" s="8"/>
      <c r="E19" s="8"/>
      <c r="F19" s="8"/>
    </row>
    <row r="20" spans="1:6" x14ac:dyDescent="0.35">
      <c r="A20" s="8"/>
      <c r="B20" s="8"/>
      <c r="C20" s="8"/>
      <c r="D20" s="8"/>
      <c r="E20" s="8"/>
      <c r="F20" s="8"/>
    </row>
    <row r="21" spans="1:6" x14ac:dyDescent="0.35">
      <c r="A21" s="8"/>
      <c r="B21" s="8"/>
      <c r="C21" s="8"/>
      <c r="D21" s="8"/>
      <c r="E21" s="8"/>
      <c r="F21" s="8"/>
    </row>
    <row r="22" spans="1:6" x14ac:dyDescent="0.35">
      <c r="A22" s="8"/>
      <c r="B22" s="8"/>
      <c r="C22" s="8"/>
      <c r="D22" s="8"/>
      <c r="E22" s="8"/>
      <c r="F22" s="8"/>
    </row>
    <row r="23" spans="1:6" x14ac:dyDescent="0.35">
      <c r="A23" s="8"/>
      <c r="B23" s="8"/>
      <c r="C23" s="8"/>
      <c r="D23" s="8"/>
      <c r="E23" s="8"/>
      <c r="F23" s="8"/>
    </row>
    <row r="24" spans="1:6" x14ac:dyDescent="0.35">
      <c r="A24" s="8"/>
      <c r="B24" s="8"/>
      <c r="C24" s="8"/>
      <c r="D24" s="8"/>
      <c r="E24" s="8"/>
      <c r="F24" s="8"/>
    </row>
    <row r="25" spans="1:6" x14ac:dyDescent="0.35">
      <c r="A25" s="8"/>
      <c r="B25" s="8"/>
      <c r="C25" s="8"/>
      <c r="D25" s="8"/>
      <c r="E25" s="8"/>
      <c r="F25" s="8"/>
    </row>
    <row r="26" spans="1:6" x14ac:dyDescent="0.35">
      <c r="A26" s="8"/>
      <c r="B26" s="8"/>
      <c r="C26" s="8"/>
      <c r="D26" s="8"/>
      <c r="E26" s="8"/>
      <c r="F26" s="8"/>
    </row>
    <row r="27" spans="1:6" x14ac:dyDescent="0.35">
      <c r="A27" s="8"/>
      <c r="B27" s="8"/>
      <c r="C27" s="8"/>
      <c r="D27" s="8"/>
      <c r="E27" s="8"/>
      <c r="F27" s="8"/>
    </row>
    <row r="28" spans="1:6" x14ac:dyDescent="0.35">
      <c r="A28" s="8"/>
      <c r="B28" s="8"/>
      <c r="C28" s="8"/>
      <c r="D28" s="8"/>
      <c r="E28" s="8"/>
      <c r="F28" s="8"/>
    </row>
    <row r="29" spans="1:6" x14ac:dyDescent="0.35">
      <c r="A29" s="8"/>
      <c r="B29" s="8"/>
      <c r="C29" s="8"/>
      <c r="D29" s="8"/>
      <c r="E29" s="8"/>
      <c r="F29" s="8"/>
    </row>
    <row r="30" spans="1:6" x14ac:dyDescent="0.35">
      <c r="A30" s="8"/>
      <c r="B30" s="8"/>
      <c r="C30" s="8"/>
      <c r="D30" s="8"/>
      <c r="E30" s="8"/>
      <c r="F30" s="8"/>
    </row>
    <row r="31" spans="1:6" x14ac:dyDescent="0.35">
      <c r="A31" s="8"/>
      <c r="B31" s="8"/>
      <c r="C31" s="8"/>
      <c r="D31" s="8"/>
      <c r="E31" s="8"/>
      <c r="F31" s="8"/>
    </row>
    <row r="32" spans="1:6" x14ac:dyDescent="0.35">
      <c r="A32" s="8"/>
      <c r="B32" s="8"/>
      <c r="C32" s="8"/>
      <c r="D32" s="8"/>
      <c r="E32" s="8"/>
      <c r="F32" s="8"/>
    </row>
    <row r="33" spans="1:6" x14ac:dyDescent="0.35">
      <c r="A33" s="8"/>
      <c r="B33" s="8"/>
      <c r="C33" s="8"/>
      <c r="D33" s="8"/>
      <c r="E33" s="8"/>
      <c r="F33" s="8"/>
    </row>
    <row r="34" spans="1:6" x14ac:dyDescent="0.35">
      <c r="A34" s="8"/>
      <c r="B34" s="8"/>
      <c r="C34" s="8"/>
      <c r="D34" s="8"/>
      <c r="E34" s="8"/>
      <c r="F34" s="8"/>
    </row>
    <row r="35" spans="1:6" x14ac:dyDescent="0.35">
      <c r="A35" s="8"/>
      <c r="B35" s="8"/>
      <c r="C35" s="8"/>
      <c r="D35" s="8"/>
      <c r="E35" s="8"/>
      <c r="F35" s="8"/>
    </row>
    <row r="36" spans="1:6" x14ac:dyDescent="0.35">
      <c r="A36" s="8"/>
      <c r="B36" s="8"/>
      <c r="C36" s="8"/>
      <c r="D36" s="8"/>
      <c r="E36" s="8"/>
      <c r="F36" s="8"/>
    </row>
    <row r="37" spans="1:6" x14ac:dyDescent="0.35">
      <c r="A37" s="8"/>
      <c r="B37" s="8"/>
      <c r="C37" s="8"/>
      <c r="D37" s="8"/>
      <c r="E37" s="8"/>
      <c r="F37" s="8"/>
    </row>
    <row r="38" spans="1:6" x14ac:dyDescent="0.35">
      <c r="A38" s="8"/>
      <c r="B38" s="8"/>
      <c r="C38" s="8"/>
      <c r="D38" s="8"/>
      <c r="E38" s="8"/>
      <c r="F38" s="8"/>
    </row>
    <row r="39" spans="1:6" x14ac:dyDescent="0.35">
      <c r="A39" s="8"/>
      <c r="B39" s="8"/>
      <c r="C39" s="8"/>
      <c r="D39" s="8"/>
      <c r="E39" s="8"/>
      <c r="F39" s="8"/>
    </row>
    <row r="40" spans="1:6" x14ac:dyDescent="0.35">
      <c r="A40" s="8"/>
      <c r="B40" s="8"/>
      <c r="C40" s="8"/>
      <c r="D40" s="8"/>
      <c r="E40" s="8"/>
      <c r="F40" s="8"/>
    </row>
    <row r="41" spans="1:6" x14ac:dyDescent="0.35">
      <c r="A41" s="8"/>
      <c r="B41" s="8"/>
      <c r="C41" s="8"/>
      <c r="D41" s="8"/>
      <c r="E41" s="8"/>
      <c r="F41" s="8"/>
    </row>
    <row r="42" spans="1:6" x14ac:dyDescent="0.35">
      <c r="A42" s="8"/>
      <c r="B42" s="8"/>
      <c r="C42" s="8"/>
      <c r="D42" s="8"/>
      <c r="E42" s="8"/>
      <c r="F42" s="8"/>
    </row>
    <row r="43" spans="1:6" x14ac:dyDescent="0.35">
      <c r="A43" s="8"/>
      <c r="B43" s="8"/>
      <c r="C43" s="8"/>
      <c r="D43" s="8"/>
      <c r="E43" s="8"/>
      <c r="F43" s="8"/>
    </row>
    <row r="44" spans="1:6" x14ac:dyDescent="0.35">
      <c r="A44" s="8"/>
      <c r="B44" s="8"/>
      <c r="C44" s="8"/>
      <c r="D44" s="8"/>
      <c r="E44" s="8"/>
      <c r="F44" s="8"/>
    </row>
    <row r="45" spans="1:6" x14ac:dyDescent="0.35">
      <c r="A45" s="8"/>
      <c r="B45" s="8"/>
      <c r="C45" s="8"/>
      <c r="D45" s="8"/>
      <c r="E45" s="8"/>
      <c r="F45" s="8"/>
    </row>
    <row r="46" spans="1:6" ht="27" x14ac:dyDescent="0.35">
      <c r="A46" s="8"/>
      <c r="B46" s="9" t="s">
        <v>40</v>
      </c>
      <c r="C46" s="10"/>
      <c r="D46" s="10"/>
      <c r="E46" s="10"/>
      <c r="F46" s="10"/>
    </row>
    <row r="47" spans="1:6" ht="27" x14ac:dyDescent="0.5">
      <c r="A47" s="8"/>
      <c r="B47" s="11"/>
      <c r="C47" s="8"/>
      <c r="D47" s="8"/>
      <c r="E47" s="8"/>
      <c r="F47" s="8"/>
    </row>
    <row r="48" spans="1:6" ht="20.5" x14ac:dyDescent="0.4">
      <c r="A48" s="8"/>
      <c r="B48" s="12"/>
      <c r="C48" s="8"/>
      <c r="D48" s="8"/>
      <c r="E48" s="8"/>
      <c r="F48" s="8"/>
    </row>
    <row r="49" spans="1:6" ht="19.5" x14ac:dyDescent="0.35">
      <c r="A49" s="8"/>
      <c r="B49" s="13" t="s">
        <v>65</v>
      </c>
      <c r="C49" s="8"/>
      <c r="D49" s="8"/>
      <c r="E49" s="8"/>
      <c r="F49" s="8"/>
    </row>
    <row r="50" spans="1:6" ht="20.5" x14ac:dyDescent="0.4">
      <c r="A50" s="8"/>
      <c r="B50" s="14">
        <v>45261</v>
      </c>
      <c r="C50" s="8"/>
      <c r="D50" s="8"/>
      <c r="E50" s="8"/>
      <c r="F50" s="8"/>
    </row>
    <row r="51" spans="1:6" x14ac:dyDescent="0.35">
      <c r="A51" s="8"/>
      <c r="B51" s="8"/>
      <c r="C51" s="8"/>
      <c r="D51" s="8"/>
      <c r="E51" s="8"/>
      <c r="F51" s="8"/>
    </row>
    <row r="52" spans="1:6" x14ac:dyDescent="0.35">
      <c r="A52" s="8"/>
      <c r="B52" s="8"/>
      <c r="C52" s="8"/>
      <c r="D52" s="8"/>
      <c r="E52" s="8"/>
      <c r="F52" s="8"/>
    </row>
    <row r="53" spans="1:6" x14ac:dyDescent="0.35">
      <c r="A53" s="8"/>
      <c r="B53" s="8"/>
      <c r="C53" s="8"/>
      <c r="D53" s="8"/>
      <c r="E53" s="8"/>
      <c r="F53" s="8"/>
    </row>
    <row r="54" spans="1:6" x14ac:dyDescent="0.35">
      <c r="A54" s="8"/>
      <c r="B54" s="8"/>
      <c r="C54" s="8"/>
      <c r="D54" s="8"/>
      <c r="E54" s="8"/>
      <c r="F54" s="8"/>
    </row>
    <row r="55" spans="1:6" x14ac:dyDescent="0.35">
      <c r="A55" s="8"/>
      <c r="B55" s="8"/>
      <c r="C55" s="8"/>
      <c r="D55" s="8"/>
      <c r="E55" s="8"/>
      <c r="F55" s="8"/>
    </row>
    <row r="56" spans="1:6" x14ac:dyDescent="0.35">
      <c r="A56" s="8"/>
      <c r="B56" s="8"/>
      <c r="C56" s="8"/>
      <c r="D56" s="8"/>
      <c r="E56" s="8"/>
      <c r="F56" s="8"/>
    </row>
    <row r="57" spans="1:6" x14ac:dyDescent="0.35">
      <c r="A57" s="8"/>
      <c r="B57" s="8"/>
      <c r="C57" s="8"/>
      <c r="D57" s="8"/>
      <c r="E57" s="8"/>
      <c r="F57" s="8"/>
    </row>
    <row r="58" spans="1:6" x14ac:dyDescent="0.35">
      <c r="A58" s="8"/>
      <c r="B58" s="8"/>
      <c r="C58" s="8"/>
      <c r="D58" s="8"/>
      <c r="E58" s="8"/>
      <c r="F58" s="8"/>
    </row>
    <row r="59" spans="1:6" x14ac:dyDescent="0.35">
      <c r="A59" s="8"/>
      <c r="B59" s="8"/>
      <c r="C59" s="8"/>
      <c r="D59" s="8"/>
      <c r="E59" s="8"/>
      <c r="F59" s="8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2D4932-D455-4CF4-85CD-082E37A94EBD}">
  <sheetPr>
    <tabColor theme="0" tint="-0.14999847407452621"/>
  </sheetPr>
  <dimension ref="A12:K52"/>
  <sheetViews>
    <sheetView showGridLines="0" workbookViewId="0">
      <selection activeCell="J16" sqref="J16"/>
    </sheetView>
  </sheetViews>
  <sheetFormatPr defaultRowHeight="14.5" x14ac:dyDescent="0.35"/>
  <cols>
    <col min="1" max="3" width="3.6328125" customWidth="1"/>
    <col min="4" max="4" width="12.6328125" bestFit="1" customWidth="1"/>
    <col min="5" max="5" width="62.453125" bestFit="1" customWidth="1"/>
    <col min="6" max="6" width="5.81640625" bestFit="1" customWidth="1"/>
    <col min="7" max="7" width="12.26953125" bestFit="1" customWidth="1"/>
    <col min="8" max="8" width="9.26953125" bestFit="1" customWidth="1"/>
  </cols>
  <sheetData>
    <row r="12" spans="1:11" ht="15" thickBot="1" x14ac:dyDescent="0.4"/>
    <row r="13" spans="1:11" ht="18.5" thickTop="1" thickBot="1" x14ac:dyDescent="0.4">
      <c r="A13" s="15"/>
      <c r="B13" s="15"/>
      <c r="C13" s="15" t="s">
        <v>41</v>
      </c>
      <c r="D13" s="15"/>
      <c r="E13" s="15"/>
      <c r="F13" s="15"/>
      <c r="G13" s="15"/>
      <c r="H13" s="15"/>
      <c r="I13" s="15"/>
      <c r="J13" s="15"/>
      <c r="K13" s="15"/>
    </row>
    <row r="14" spans="1:11" ht="15" thickTop="1" x14ac:dyDescent="0.35">
      <c r="C14" s="16"/>
    </row>
    <row r="15" spans="1:11" x14ac:dyDescent="0.35">
      <c r="C15" s="16"/>
      <c r="D15" s="17" t="s">
        <v>42</v>
      </c>
      <c r="E15" s="17"/>
    </row>
    <row r="16" spans="1:11" ht="18.5" x14ac:dyDescent="0.45">
      <c r="A16" s="18"/>
      <c r="D16" s="17" t="s">
        <v>43</v>
      </c>
      <c r="E16" s="4" t="s">
        <v>44</v>
      </c>
      <c r="F16" s="19" t="s">
        <v>45</v>
      </c>
      <c r="G16" s="5" t="s">
        <v>46</v>
      </c>
      <c r="H16" s="20" t="s">
        <v>47</v>
      </c>
      <c r="I16" s="21" t="s">
        <v>48</v>
      </c>
    </row>
    <row r="18" spans="4:5" x14ac:dyDescent="0.35">
      <c r="D18" s="17" t="s">
        <v>49</v>
      </c>
      <c r="E18" s="17"/>
    </row>
    <row r="19" spans="4:5" x14ac:dyDescent="0.35">
      <c r="D19" s="5" t="s">
        <v>50</v>
      </c>
      <c r="E19" s="19">
        <v>1000000</v>
      </c>
    </row>
    <row r="20" spans="4:5" x14ac:dyDescent="0.35">
      <c r="D20" s="5" t="s">
        <v>0</v>
      </c>
      <c r="E20" s="23">
        <v>5.1799999999999999E-2</v>
      </c>
    </row>
    <row r="22" spans="4:5" x14ac:dyDescent="0.35">
      <c r="D22" s="17" t="s">
        <v>51</v>
      </c>
      <c r="E22" s="17"/>
    </row>
    <row r="23" spans="4:5" x14ac:dyDescent="0.35">
      <c r="D23" s="4"/>
      <c r="E23" s="4" t="s">
        <v>5</v>
      </c>
    </row>
    <row r="24" spans="4:5" x14ac:dyDescent="0.35">
      <c r="D24" s="5">
        <v>1</v>
      </c>
      <c r="E24" s="19" t="s">
        <v>10</v>
      </c>
    </row>
    <row r="25" spans="4:5" x14ac:dyDescent="0.35">
      <c r="D25" s="5">
        <v>2</v>
      </c>
      <c r="E25" s="19" t="s">
        <v>11</v>
      </c>
    </row>
    <row r="26" spans="4:5" x14ac:dyDescent="0.35">
      <c r="D26" s="5">
        <v>3</v>
      </c>
      <c r="E26" s="19" t="s">
        <v>12</v>
      </c>
    </row>
    <row r="27" spans="4:5" x14ac:dyDescent="0.35">
      <c r="D27" s="5">
        <v>4</v>
      </c>
      <c r="E27" s="19"/>
    </row>
    <row r="28" spans="4:5" x14ac:dyDescent="0.35">
      <c r="D28" s="5">
        <v>5</v>
      </c>
      <c r="E28" s="19"/>
    </row>
    <row r="29" spans="4:5" x14ac:dyDescent="0.35">
      <c r="D29" s="5">
        <v>6</v>
      </c>
      <c r="E29" s="19"/>
    </row>
    <row r="31" spans="4:5" x14ac:dyDescent="0.35">
      <c r="D31" s="17" t="s">
        <v>52</v>
      </c>
      <c r="E31" s="17"/>
    </row>
    <row r="32" spans="4:5" x14ac:dyDescent="0.35">
      <c r="D32" s="4" t="s">
        <v>53</v>
      </c>
      <c r="E32" s="4" t="s">
        <v>1</v>
      </c>
    </row>
    <row r="33" spans="4:5" x14ac:dyDescent="0.35">
      <c r="D33" s="5">
        <v>1</v>
      </c>
      <c r="E33" s="19" t="s">
        <v>54</v>
      </c>
    </row>
    <row r="34" spans="4:5" x14ac:dyDescent="0.35">
      <c r="D34" s="5">
        <v>2</v>
      </c>
      <c r="E34" s="19" t="s">
        <v>55</v>
      </c>
    </row>
    <row r="35" spans="4:5" x14ac:dyDescent="0.35">
      <c r="D35" s="5">
        <v>3</v>
      </c>
      <c r="E35" s="19" t="s">
        <v>56</v>
      </c>
    </row>
    <row r="36" spans="4:5" x14ac:dyDescent="0.35">
      <c r="D36" s="5">
        <v>4</v>
      </c>
      <c r="E36" s="19"/>
    </row>
    <row r="37" spans="4:5" x14ac:dyDescent="0.35">
      <c r="D37" s="5">
        <v>5</v>
      </c>
      <c r="E37" s="19"/>
    </row>
    <row r="38" spans="4:5" x14ac:dyDescent="0.35">
      <c r="D38" s="5">
        <v>6</v>
      </c>
      <c r="E38" s="19"/>
    </row>
    <row r="39" spans="4:5" x14ac:dyDescent="0.35">
      <c r="D39" s="5">
        <v>7</v>
      </c>
      <c r="E39" s="19"/>
    </row>
    <row r="52" spans="3:3" x14ac:dyDescent="0.35">
      <c r="C52" s="2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01D686-998D-483D-9E90-ADF869A196E3}">
  <sheetPr>
    <tabColor rgb="FFFFCC00"/>
  </sheetPr>
  <dimension ref="A12:W150"/>
  <sheetViews>
    <sheetView showGridLines="0" zoomScale="85" zoomScaleNormal="85" workbookViewId="0">
      <selection activeCell="L63" sqref="G63:L63"/>
    </sheetView>
  </sheetViews>
  <sheetFormatPr defaultRowHeight="14.5" x14ac:dyDescent="0.35"/>
  <cols>
    <col min="1" max="3" width="3.6328125" customWidth="1"/>
    <col min="4" max="4" width="63.1796875" bestFit="1" customWidth="1"/>
    <col min="5" max="5" width="53.08984375" bestFit="1" customWidth="1"/>
    <col min="6" max="6" width="37.08984375" bestFit="1" customWidth="1"/>
    <col min="7" max="7" width="12.1796875" bestFit="1" customWidth="1"/>
    <col min="8" max="9" width="12.453125" bestFit="1" customWidth="1"/>
    <col min="10" max="10" width="11.54296875" bestFit="1" customWidth="1"/>
    <col min="11" max="11" width="15" bestFit="1" customWidth="1"/>
    <col min="12" max="12" width="11.54296875" bestFit="1" customWidth="1"/>
    <col min="13" max="14" width="10.81640625" bestFit="1" customWidth="1"/>
    <col min="15" max="18" width="5.6328125" bestFit="1" customWidth="1"/>
    <col min="19" max="20" width="13.453125" bestFit="1" customWidth="1"/>
    <col min="21" max="21" width="23.7265625" bestFit="1" customWidth="1"/>
    <col min="22" max="22" width="11.81640625" bestFit="1" customWidth="1"/>
    <col min="23" max="23" width="10.81640625" bestFit="1" customWidth="1"/>
  </cols>
  <sheetData>
    <row r="12" spans="1:19" ht="15" thickBot="1" x14ac:dyDescent="0.4"/>
    <row r="13" spans="1:19" ht="18.5" thickTop="1" thickBot="1" x14ac:dyDescent="0.4">
      <c r="A13" s="15"/>
      <c r="B13" s="15"/>
      <c r="C13" s="15"/>
      <c r="D13" s="15" t="s">
        <v>2</v>
      </c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</row>
    <row r="14" spans="1:19" ht="15" thickTop="1" x14ac:dyDescent="0.35"/>
    <row r="15" spans="1:19" x14ac:dyDescent="0.35">
      <c r="C15" s="17">
        <v>1</v>
      </c>
      <c r="D15" s="17" t="str" cm="1">
        <f t="array" ref="D15">INDEX(sys.options,C15)</f>
        <v>Option 1 - Program consistent with APA's maintenance regime</v>
      </c>
      <c r="E15" s="17"/>
      <c r="F15" s="17" t="s">
        <v>26</v>
      </c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</row>
    <row r="16" spans="1:19" x14ac:dyDescent="0.35">
      <c r="C16" s="4"/>
      <c r="D16" s="4" t="s">
        <v>57</v>
      </c>
      <c r="E16" s="4" t="s">
        <v>58</v>
      </c>
      <c r="F16" s="4">
        <v>2023</v>
      </c>
      <c r="G16" s="4">
        <v>2024</v>
      </c>
      <c r="H16" s="4">
        <v>2025</v>
      </c>
      <c r="I16" s="4">
        <v>2026</v>
      </c>
      <c r="J16" s="4">
        <v>2027</v>
      </c>
      <c r="K16" s="4">
        <v>2028</v>
      </c>
      <c r="L16" s="4">
        <v>2029</v>
      </c>
      <c r="M16" s="4">
        <v>2030</v>
      </c>
      <c r="N16" s="4">
        <v>2031</v>
      </c>
      <c r="O16" s="4">
        <v>2032</v>
      </c>
      <c r="P16" s="4">
        <v>2033</v>
      </c>
      <c r="Q16" s="4">
        <v>2034</v>
      </c>
      <c r="R16" s="4">
        <v>2035</v>
      </c>
    </row>
    <row r="17" spans="3:20" x14ac:dyDescent="0.35">
      <c r="C17" s="5">
        <v>1</v>
      </c>
      <c r="D17" s="19" t="s">
        <v>13</v>
      </c>
      <c r="E17" s="19" t="s">
        <v>56</v>
      </c>
      <c r="F17" s="22"/>
      <c r="G17" s="22">
        <v>2800000</v>
      </c>
      <c r="H17" s="22">
        <v>0</v>
      </c>
      <c r="I17" s="22">
        <v>0</v>
      </c>
      <c r="J17" s="22">
        <v>0</v>
      </c>
      <c r="K17" s="22">
        <v>0</v>
      </c>
      <c r="L17" s="22">
        <v>0</v>
      </c>
      <c r="M17" s="22"/>
      <c r="N17" s="22"/>
      <c r="O17" s="22"/>
      <c r="P17" s="22"/>
      <c r="Q17" s="22"/>
      <c r="R17" s="22"/>
    </row>
    <row r="18" spans="3:20" x14ac:dyDescent="0.35">
      <c r="C18" s="5">
        <v>2</v>
      </c>
      <c r="D18" s="19" t="s">
        <v>14</v>
      </c>
      <c r="E18" s="19" t="s">
        <v>56</v>
      </c>
      <c r="F18" s="22"/>
      <c r="G18" s="22">
        <v>0</v>
      </c>
      <c r="H18" s="22">
        <v>0</v>
      </c>
      <c r="I18" s="22">
        <v>0</v>
      </c>
      <c r="J18" s="22">
        <v>0</v>
      </c>
      <c r="K18" s="22">
        <v>2300000</v>
      </c>
      <c r="L18" s="22">
        <v>0</v>
      </c>
      <c r="M18" s="22"/>
      <c r="N18" s="22"/>
      <c r="O18" s="22"/>
      <c r="P18" s="22"/>
      <c r="Q18" s="22"/>
      <c r="R18" s="22"/>
    </row>
    <row r="19" spans="3:20" x14ac:dyDescent="0.35">
      <c r="C19" s="5">
        <v>3</v>
      </c>
      <c r="D19" s="19" t="s">
        <v>15</v>
      </c>
      <c r="E19" s="19" t="s">
        <v>56</v>
      </c>
      <c r="F19" s="22"/>
      <c r="G19" s="22">
        <v>0</v>
      </c>
      <c r="H19" s="22">
        <v>2300000</v>
      </c>
      <c r="I19" s="22">
        <v>0</v>
      </c>
      <c r="J19" s="22">
        <v>0</v>
      </c>
      <c r="K19" s="22">
        <v>0</v>
      </c>
      <c r="L19" s="22">
        <v>0</v>
      </c>
      <c r="M19" s="22"/>
      <c r="N19" s="22"/>
      <c r="O19" s="22"/>
      <c r="P19" s="22"/>
      <c r="Q19" s="22"/>
      <c r="R19" s="22"/>
    </row>
    <row r="20" spans="3:20" x14ac:dyDescent="0.35">
      <c r="C20" s="5">
        <v>4</v>
      </c>
      <c r="D20" s="19" t="s">
        <v>16</v>
      </c>
      <c r="E20" s="19" t="s">
        <v>56</v>
      </c>
      <c r="F20" s="22"/>
      <c r="G20" s="22">
        <v>0</v>
      </c>
      <c r="H20" s="22">
        <v>0</v>
      </c>
      <c r="I20" s="22">
        <v>0</v>
      </c>
      <c r="J20" s="22">
        <v>0</v>
      </c>
      <c r="K20" s="22">
        <v>2300000</v>
      </c>
      <c r="L20" s="22">
        <v>0</v>
      </c>
      <c r="M20" s="22"/>
      <c r="N20" s="22"/>
      <c r="O20" s="22"/>
      <c r="P20" s="22"/>
      <c r="Q20" s="22"/>
      <c r="R20" s="22"/>
    </row>
    <row r="21" spans="3:20" x14ac:dyDescent="0.35">
      <c r="C21" s="5">
        <v>5</v>
      </c>
      <c r="D21" s="19" t="s">
        <v>17</v>
      </c>
      <c r="E21" s="19" t="s">
        <v>56</v>
      </c>
      <c r="F21" s="22"/>
      <c r="G21" s="22">
        <v>0</v>
      </c>
      <c r="H21" s="22">
        <v>0</v>
      </c>
      <c r="I21" s="22">
        <v>0</v>
      </c>
      <c r="J21" s="22">
        <v>0</v>
      </c>
      <c r="K21" s="22">
        <v>0</v>
      </c>
      <c r="L21" s="22">
        <v>0</v>
      </c>
      <c r="M21" s="22"/>
      <c r="N21" s="22"/>
      <c r="O21" s="22"/>
      <c r="P21" s="22"/>
      <c r="Q21" s="22"/>
      <c r="R21" s="22"/>
    </row>
    <row r="22" spans="3:20" x14ac:dyDescent="0.35">
      <c r="C22" s="5">
        <v>6</v>
      </c>
      <c r="D22" s="19" t="s">
        <v>18</v>
      </c>
      <c r="E22" s="19" t="s">
        <v>56</v>
      </c>
      <c r="F22" s="22"/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22"/>
      <c r="N22" s="22"/>
      <c r="O22" s="22"/>
      <c r="P22" s="22"/>
      <c r="Q22" s="22"/>
      <c r="R22" s="22"/>
    </row>
    <row r="23" spans="3:20" x14ac:dyDescent="0.35">
      <c r="C23" s="5">
        <v>7</v>
      </c>
      <c r="D23" s="19" t="s">
        <v>19</v>
      </c>
      <c r="E23" s="19" t="s">
        <v>56</v>
      </c>
      <c r="F23" s="22"/>
      <c r="G23" s="22">
        <v>2300000</v>
      </c>
      <c r="H23" s="22">
        <v>0</v>
      </c>
      <c r="I23" s="22">
        <v>0</v>
      </c>
      <c r="J23" s="22">
        <v>0</v>
      </c>
      <c r="K23" s="22">
        <v>0</v>
      </c>
      <c r="L23" s="22">
        <v>0</v>
      </c>
      <c r="M23" s="22"/>
      <c r="N23" s="22"/>
      <c r="O23" s="22"/>
      <c r="P23" s="22"/>
      <c r="Q23" s="22"/>
      <c r="R23" s="22"/>
    </row>
    <row r="24" spans="3:20" x14ac:dyDescent="0.35">
      <c r="C24" s="5">
        <v>8</v>
      </c>
      <c r="D24" s="19" t="s">
        <v>20</v>
      </c>
      <c r="E24" s="19" t="s">
        <v>56</v>
      </c>
      <c r="F24" s="22"/>
      <c r="G24" s="22">
        <v>0</v>
      </c>
      <c r="H24" s="22">
        <v>0</v>
      </c>
      <c r="I24" s="22">
        <v>0</v>
      </c>
      <c r="J24" s="22">
        <v>1200000</v>
      </c>
      <c r="K24" s="22">
        <v>0</v>
      </c>
      <c r="L24" s="22">
        <v>0</v>
      </c>
      <c r="M24" s="22"/>
      <c r="N24" s="22"/>
      <c r="O24" s="22"/>
      <c r="P24" s="22"/>
      <c r="Q24" s="22"/>
      <c r="R24" s="22"/>
    </row>
    <row r="25" spans="3:20" x14ac:dyDescent="0.35">
      <c r="C25" s="5">
        <v>9</v>
      </c>
      <c r="D25" s="19" t="s">
        <v>21</v>
      </c>
      <c r="E25" s="19" t="s">
        <v>56</v>
      </c>
      <c r="F25" s="22"/>
      <c r="G25" s="22">
        <v>0</v>
      </c>
      <c r="H25" s="22">
        <v>0</v>
      </c>
      <c r="I25" s="22">
        <v>0</v>
      </c>
      <c r="J25" s="22">
        <v>0</v>
      </c>
      <c r="K25" s="22">
        <v>0</v>
      </c>
      <c r="L25" s="22">
        <v>0</v>
      </c>
      <c r="M25" s="22"/>
      <c r="N25" s="22"/>
      <c r="O25" s="22"/>
      <c r="P25" s="22"/>
      <c r="Q25" s="22"/>
      <c r="R25" s="22"/>
    </row>
    <row r="26" spans="3:20" x14ac:dyDescent="0.35">
      <c r="C26" s="5">
        <v>10</v>
      </c>
      <c r="D26" s="19" t="s">
        <v>22</v>
      </c>
      <c r="E26" s="19" t="s">
        <v>56</v>
      </c>
      <c r="F26" s="22"/>
      <c r="G26" s="22">
        <v>0</v>
      </c>
      <c r="H26" s="22">
        <v>0</v>
      </c>
      <c r="I26" s="22">
        <v>0</v>
      </c>
      <c r="J26" s="22">
        <v>2900000</v>
      </c>
      <c r="K26" s="22">
        <v>0</v>
      </c>
      <c r="L26" s="22">
        <v>0</v>
      </c>
      <c r="M26" s="22"/>
      <c r="N26" s="22"/>
      <c r="O26" s="22"/>
      <c r="P26" s="22"/>
      <c r="Q26" s="22"/>
      <c r="R26" s="22"/>
      <c r="S26" s="2"/>
      <c r="T26" s="2"/>
    </row>
    <row r="27" spans="3:20" x14ac:dyDescent="0.35">
      <c r="C27" s="5">
        <v>11</v>
      </c>
      <c r="D27" s="19" t="s">
        <v>23</v>
      </c>
      <c r="E27" s="19" t="s">
        <v>56</v>
      </c>
      <c r="F27" s="22"/>
      <c r="G27" s="22">
        <v>2150000</v>
      </c>
      <c r="H27" s="22">
        <v>0</v>
      </c>
      <c r="I27" s="22">
        <v>0</v>
      </c>
      <c r="J27" s="22">
        <v>0</v>
      </c>
      <c r="K27" s="22">
        <v>0</v>
      </c>
      <c r="L27" s="22">
        <v>0</v>
      </c>
      <c r="M27" s="22"/>
      <c r="N27" s="22"/>
      <c r="O27" s="22"/>
      <c r="P27" s="22"/>
      <c r="Q27" s="22"/>
      <c r="R27" s="22"/>
    </row>
    <row r="28" spans="3:20" x14ac:dyDescent="0.35">
      <c r="C28" s="5">
        <v>12</v>
      </c>
      <c r="D28" s="19" t="s">
        <v>24</v>
      </c>
      <c r="E28" s="19" t="s">
        <v>56</v>
      </c>
      <c r="F28" s="22"/>
      <c r="G28" s="22">
        <v>0</v>
      </c>
      <c r="H28" s="22">
        <v>0</v>
      </c>
      <c r="I28" s="22">
        <v>0</v>
      </c>
      <c r="J28" s="22">
        <v>0</v>
      </c>
      <c r="K28" s="22">
        <v>2200000</v>
      </c>
      <c r="L28" s="22">
        <v>0</v>
      </c>
      <c r="M28" s="22"/>
      <c r="N28" s="22"/>
      <c r="O28" s="22"/>
      <c r="P28" s="22"/>
      <c r="Q28" s="22"/>
      <c r="R28" s="22"/>
    </row>
    <row r="29" spans="3:20" x14ac:dyDescent="0.35">
      <c r="C29" s="5">
        <v>13</v>
      </c>
      <c r="D29" s="19"/>
      <c r="E29" s="19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</row>
    <row r="30" spans="3:20" x14ac:dyDescent="0.35">
      <c r="C30" s="5">
        <v>14</v>
      </c>
      <c r="D30" s="19"/>
      <c r="E30" s="19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3:20" x14ac:dyDescent="0.35">
      <c r="F31" s="1"/>
      <c r="G31" s="3"/>
      <c r="H31" s="3"/>
      <c r="I31" s="3"/>
    </row>
    <row r="32" spans="3:20" x14ac:dyDescent="0.35">
      <c r="C32" s="17">
        <v>2</v>
      </c>
      <c r="D32" s="17" t="str" cm="1">
        <f t="array" ref="D32">INDEX(sys.options,C32)</f>
        <v>Option 2 - Reactive approach</v>
      </c>
      <c r="E32" s="17"/>
      <c r="F32" s="17" t="s">
        <v>26</v>
      </c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</row>
    <row r="33" spans="3:18" x14ac:dyDescent="0.35">
      <c r="C33" s="4"/>
      <c r="D33" s="4" t="s">
        <v>57</v>
      </c>
      <c r="E33" s="4" t="s">
        <v>58</v>
      </c>
      <c r="F33" s="4">
        <v>2023</v>
      </c>
      <c r="G33" s="4">
        <v>2024</v>
      </c>
      <c r="H33" s="4">
        <v>2025</v>
      </c>
      <c r="I33" s="4">
        <v>2026</v>
      </c>
      <c r="J33" s="4">
        <v>2027</v>
      </c>
      <c r="K33" s="4">
        <v>2028</v>
      </c>
      <c r="L33" s="4">
        <v>2029</v>
      </c>
      <c r="M33" s="4">
        <v>2030</v>
      </c>
      <c r="N33" s="4">
        <v>2031</v>
      </c>
      <c r="O33" s="4">
        <v>2032</v>
      </c>
      <c r="P33" s="4">
        <v>2033</v>
      </c>
      <c r="Q33" s="4">
        <v>2034</v>
      </c>
      <c r="R33" s="4">
        <v>2035</v>
      </c>
    </row>
    <row r="34" spans="3:18" x14ac:dyDescent="0.35">
      <c r="C34" s="5">
        <v>1</v>
      </c>
      <c r="D34" s="19"/>
      <c r="E34" s="19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</row>
    <row r="35" spans="3:18" x14ac:dyDescent="0.35">
      <c r="C35" s="5">
        <v>2</v>
      </c>
      <c r="D35" s="19"/>
      <c r="E35" s="19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3:18" x14ac:dyDescent="0.35">
      <c r="C36" s="5">
        <v>3</v>
      </c>
      <c r="D36" s="19"/>
      <c r="E36" s="19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</row>
    <row r="37" spans="3:18" x14ac:dyDescent="0.35">
      <c r="C37" s="5">
        <v>4</v>
      </c>
      <c r="D37" s="19"/>
      <c r="E37" s="19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</row>
    <row r="38" spans="3:18" x14ac:dyDescent="0.35">
      <c r="C38" s="5">
        <v>5</v>
      </c>
      <c r="D38" s="19"/>
      <c r="E38" s="19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</row>
    <row r="39" spans="3:18" x14ac:dyDescent="0.35">
      <c r="C39" s="5">
        <v>6</v>
      </c>
      <c r="D39" s="19"/>
      <c r="E39" s="19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</row>
    <row r="40" spans="3:18" x14ac:dyDescent="0.35">
      <c r="C40" s="5">
        <v>7</v>
      </c>
      <c r="D40" s="19"/>
      <c r="E40" s="19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</row>
    <row r="41" spans="3:18" x14ac:dyDescent="0.35">
      <c r="C41" s="5">
        <v>8</v>
      </c>
      <c r="D41" s="19"/>
      <c r="E41" s="19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</row>
    <row r="42" spans="3:18" x14ac:dyDescent="0.35">
      <c r="C42" s="5">
        <v>9</v>
      </c>
      <c r="D42" s="19"/>
      <c r="E42" s="19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</row>
    <row r="43" spans="3:18" x14ac:dyDescent="0.35">
      <c r="C43" s="5">
        <v>10</v>
      </c>
      <c r="D43" s="19"/>
      <c r="E43" s="19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</row>
    <row r="44" spans="3:18" x14ac:dyDescent="0.35">
      <c r="C44" s="5">
        <v>11</v>
      </c>
      <c r="D44" s="19"/>
      <c r="E44" s="19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</row>
    <row r="45" spans="3:18" x14ac:dyDescent="0.35">
      <c r="C45" s="5">
        <v>12</v>
      </c>
      <c r="D45" s="19"/>
      <c r="E45" s="19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</row>
    <row r="46" spans="3:18" x14ac:dyDescent="0.35">
      <c r="C46" s="5">
        <v>13</v>
      </c>
      <c r="D46" s="19"/>
      <c r="E46" s="19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</row>
    <row r="47" spans="3:18" x14ac:dyDescent="0.35">
      <c r="C47" s="5">
        <v>14</v>
      </c>
      <c r="D47" s="19"/>
      <c r="E47" s="19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</row>
    <row r="48" spans="3:18" x14ac:dyDescent="0.35">
      <c r="F48" s="1"/>
      <c r="G48" s="3"/>
      <c r="H48" s="3"/>
      <c r="I48" s="3"/>
    </row>
    <row r="49" spans="3:18" x14ac:dyDescent="0.35">
      <c r="C49" s="17">
        <v>3</v>
      </c>
      <c r="D49" s="17" t="str" cm="1">
        <f t="array" ref="D49">INDEX(sys.options,C49)</f>
        <v>Option 3 - Deploy equipment health monitoring</v>
      </c>
      <c r="E49" s="17"/>
      <c r="F49" s="17" t="s">
        <v>26</v>
      </c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</row>
    <row r="50" spans="3:18" x14ac:dyDescent="0.35">
      <c r="C50" s="4"/>
      <c r="D50" s="4" t="s">
        <v>57</v>
      </c>
      <c r="E50" s="4" t="s">
        <v>58</v>
      </c>
      <c r="F50" s="4">
        <v>2023</v>
      </c>
      <c r="G50" s="4">
        <v>2024</v>
      </c>
      <c r="H50" s="4">
        <v>2025</v>
      </c>
      <c r="I50" s="4">
        <v>2026</v>
      </c>
      <c r="J50" s="4">
        <v>2027</v>
      </c>
      <c r="K50" s="4">
        <v>2028</v>
      </c>
      <c r="L50" s="4">
        <v>2029</v>
      </c>
      <c r="M50" s="4">
        <v>2030</v>
      </c>
      <c r="N50" s="4">
        <v>2031</v>
      </c>
      <c r="O50" s="4">
        <v>2032</v>
      </c>
      <c r="P50" s="4">
        <v>2033</v>
      </c>
      <c r="Q50" s="4">
        <v>2034</v>
      </c>
      <c r="R50" s="4">
        <v>2035</v>
      </c>
    </row>
    <row r="51" spans="3:18" x14ac:dyDescent="0.35">
      <c r="C51" s="5">
        <v>1</v>
      </c>
      <c r="D51" s="19" t="s">
        <v>13</v>
      </c>
      <c r="E51" s="19" t="s">
        <v>56</v>
      </c>
      <c r="F51" s="22"/>
      <c r="G51" s="22"/>
      <c r="H51" s="22">
        <v>2800000</v>
      </c>
      <c r="I51" s="22">
        <v>0</v>
      </c>
      <c r="J51" s="22">
        <v>0</v>
      </c>
      <c r="K51" s="22">
        <v>0</v>
      </c>
      <c r="L51" s="22">
        <v>0</v>
      </c>
      <c r="M51" s="22"/>
      <c r="N51" s="22"/>
      <c r="O51" s="22"/>
      <c r="P51" s="22"/>
      <c r="Q51" s="22"/>
      <c r="R51" s="22"/>
    </row>
    <row r="52" spans="3:18" x14ac:dyDescent="0.35">
      <c r="C52" s="5">
        <v>2</v>
      </c>
      <c r="D52" s="19" t="s">
        <v>14</v>
      </c>
      <c r="E52" s="19" t="s">
        <v>56</v>
      </c>
      <c r="F52" s="22"/>
      <c r="G52" s="22"/>
      <c r="H52" s="22">
        <v>0</v>
      </c>
      <c r="I52" s="22">
        <v>0</v>
      </c>
      <c r="J52" s="22">
        <v>0</v>
      </c>
      <c r="K52" s="22">
        <v>0</v>
      </c>
      <c r="L52" s="22">
        <v>2300000</v>
      </c>
      <c r="M52" s="22"/>
      <c r="N52" s="22"/>
      <c r="O52" s="22"/>
      <c r="P52" s="22"/>
      <c r="Q52" s="22"/>
      <c r="R52" s="22"/>
    </row>
    <row r="53" spans="3:18" x14ac:dyDescent="0.35">
      <c r="C53" s="5">
        <v>3</v>
      </c>
      <c r="D53" s="19" t="s">
        <v>15</v>
      </c>
      <c r="E53" s="19" t="s">
        <v>56</v>
      </c>
      <c r="F53" s="22"/>
      <c r="G53" s="22"/>
      <c r="H53" s="22">
        <v>0</v>
      </c>
      <c r="I53" s="22">
        <v>2300000</v>
      </c>
      <c r="J53" s="22">
        <v>0</v>
      </c>
      <c r="K53" s="22">
        <v>0</v>
      </c>
      <c r="L53" s="22">
        <v>0</v>
      </c>
      <c r="M53" s="22"/>
      <c r="N53" s="22"/>
      <c r="O53" s="22"/>
      <c r="P53" s="22"/>
      <c r="Q53" s="22"/>
      <c r="R53" s="22"/>
    </row>
    <row r="54" spans="3:18" x14ac:dyDescent="0.35">
      <c r="C54" s="5">
        <v>4</v>
      </c>
      <c r="D54" s="19" t="s">
        <v>16</v>
      </c>
      <c r="E54" s="19" t="s">
        <v>56</v>
      </c>
      <c r="F54" s="22"/>
      <c r="G54" s="22"/>
      <c r="H54" s="22">
        <v>0</v>
      </c>
      <c r="I54" s="22">
        <v>0</v>
      </c>
      <c r="J54" s="22">
        <v>0</v>
      </c>
      <c r="K54" s="22">
        <v>0</v>
      </c>
      <c r="L54" s="22">
        <v>2300000</v>
      </c>
      <c r="M54" s="22"/>
      <c r="N54" s="22"/>
      <c r="O54" s="22"/>
      <c r="P54" s="22"/>
      <c r="Q54" s="22"/>
      <c r="R54" s="22"/>
    </row>
    <row r="55" spans="3:18" x14ac:dyDescent="0.35">
      <c r="C55" s="5">
        <v>5</v>
      </c>
      <c r="D55" s="19" t="s">
        <v>17</v>
      </c>
      <c r="E55" s="19" t="s">
        <v>56</v>
      </c>
      <c r="F55" s="22"/>
      <c r="G55" s="22"/>
      <c r="H55" s="22">
        <v>0</v>
      </c>
      <c r="I55" s="22">
        <v>0</v>
      </c>
      <c r="J55" s="22">
        <v>0</v>
      </c>
      <c r="K55" s="22">
        <v>0</v>
      </c>
      <c r="L55" s="22">
        <v>0</v>
      </c>
      <c r="M55" s="22"/>
      <c r="N55" s="22"/>
      <c r="O55" s="22"/>
      <c r="P55" s="22"/>
      <c r="Q55" s="22"/>
      <c r="R55" s="22"/>
    </row>
    <row r="56" spans="3:18" x14ac:dyDescent="0.35">
      <c r="C56" s="5">
        <v>6</v>
      </c>
      <c r="D56" s="19" t="s">
        <v>18</v>
      </c>
      <c r="E56" s="19" t="s">
        <v>56</v>
      </c>
      <c r="F56" s="22"/>
      <c r="G56" s="22"/>
      <c r="H56" s="22">
        <v>0</v>
      </c>
      <c r="I56" s="22">
        <v>0</v>
      </c>
      <c r="J56" s="22">
        <v>0</v>
      </c>
      <c r="K56" s="22">
        <v>0</v>
      </c>
      <c r="L56" s="22">
        <v>0</v>
      </c>
      <c r="M56" s="22"/>
      <c r="N56" s="22"/>
      <c r="O56" s="22"/>
      <c r="P56" s="22"/>
      <c r="Q56" s="22"/>
      <c r="R56" s="22"/>
    </row>
    <row r="57" spans="3:18" x14ac:dyDescent="0.35">
      <c r="C57" s="5">
        <v>7</v>
      </c>
      <c r="D57" s="19" t="s">
        <v>19</v>
      </c>
      <c r="E57" s="19" t="s">
        <v>56</v>
      </c>
      <c r="F57" s="22"/>
      <c r="G57" s="22"/>
      <c r="H57" s="22">
        <v>2300000</v>
      </c>
      <c r="I57" s="22">
        <v>0</v>
      </c>
      <c r="J57" s="22">
        <v>0</v>
      </c>
      <c r="K57" s="22">
        <v>0</v>
      </c>
      <c r="L57" s="22">
        <v>0</v>
      </c>
      <c r="M57" s="22"/>
      <c r="N57" s="22"/>
      <c r="O57" s="22"/>
      <c r="P57" s="22"/>
      <c r="Q57" s="22"/>
      <c r="R57" s="22"/>
    </row>
    <row r="58" spans="3:18" x14ac:dyDescent="0.35">
      <c r="C58" s="5">
        <v>8</v>
      </c>
      <c r="D58" s="19" t="s">
        <v>20</v>
      </c>
      <c r="E58" s="19" t="s">
        <v>56</v>
      </c>
      <c r="F58" s="22"/>
      <c r="G58" s="22"/>
      <c r="H58" s="22">
        <v>0</v>
      </c>
      <c r="I58" s="22">
        <v>0</v>
      </c>
      <c r="J58" s="22">
        <v>0</v>
      </c>
      <c r="K58" s="22">
        <v>1200000</v>
      </c>
      <c r="L58" s="22">
        <v>0</v>
      </c>
      <c r="M58" s="22"/>
      <c r="N58" s="22"/>
      <c r="O58" s="22"/>
      <c r="P58" s="22"/>
      <c r="Q58" s="22"/>
      <c r="R58" s="22"/>
    </row>
    <row r="59" spans="3:18" x14ac:dyDescent="0.35">
      <c r="C59" s="5">
        <v>9</v>
      </c>
      <c r="D59" s="19" t="s">
        <v>21</v>
      </c>
      <c r="E59" s="19" t="s">
        <v>56</v>
      </c>
      <c r="F59" s="22"/>
      <c r="G59" s="22"/>
      <c r="H59" s="22">
        <v>0</v>
      </c>
      <c r="I59" s="22">
        <v>0</v>
      </c>
      <c r="J59" s="22">
        <v>0</v>
      </c>
      <c r="K59" s="22">
        <v>0</v>
      </c>
      <c r="L59" s="22">
        <v>0</v>
      </c>
      <c r="M59" s="22"/>
      <c r="N59" s="22"/>
      <c r="O59" s="22"/>
      <c r="P59" s="22"/>
      <c r="Q59" s="22"/>
      <c r="R59" s="22"/>
    </row>
    <row r="60" spans="3:18" x14ac:dyDescent="0.35">
      <c r="C60" s="5">
        <v>10</v>
      </c>
      <c r="D60" s="19" t="s">
        <v>22</v>
      </c>
      <c r="E60" s="19" t="s">
        <v>56</v>
      </c>
      <c r="F60" s="22"/>
      <c r="G60" s="22"/>
      <c r="H60" s="22">
        <v>0</v>
      </c>
      <c r="I60" s="22">
        <v>0</v>
      </c>
      <c r="J60" s="22">
        <v>0</v>
      </c>
      <c r="K60" s="22">
        <v>2900000</v>
      </c>
      <c r="L60" s="22">
        <v>0</v>
      </c>
      <c r="M60" s="22"/>
      <c r="N60" s="22"/>
      <c r="O60" s="22"/>
      <c r="P60" s="22"/>
      <c r="Q60" s="22"/>
      <c r="R60" s="22"/>
    </row>
    <row r="61" spans="3:18" x14ac:dyDescent="0.35">
      <c r="C61" s="5">
        <v>11</v>
      </c>
      <c r="D61" s="19" t="s">
        <v>23</v>
      </c>
      <c r="E61" s="19" t="s">
        <v>56</v>
      </c>
      <c r="F61" s="22"/>
      <c r="G61" s="22"/>
      <c r="H61" s="22">
        <v>2150000</v>
      </c>
      <c r="I61" s="22">
        <v>0</v>
      </c>
      <c r="J61" s="22">
        <v>0</v>
      </c>
      <c r="K61" s="22">
        <v>0</v>
      </c>
      <c r="L61" s="22">
        <v>0</v>
      </c>
      <c r="M61" s="22"/>
      <c r="N61" s="22"/>
      <c r="O61" s="22"/>
      <c r="P61" s="22"/>
      <c r="Q61" s="22"/>
      <c r="R61" s="22"/>
    </row>
    <row r="62" spans="3:18" x14ac:dyDescent="0.35">
      <c r="C62" s="5">
        <v>12</v>
      </c>
      <c r="D62" s="19" t="s">
        <v>24</v>
      </c>
      <c r="E62" s="19" t="s">
        <v>56</v>
      </c>
      <c r="F62" s="22"/>
      <c r="G62" s="22"/>
      <c r="H62" s="22">
        <v>0</v>
      </c>
      <c r="I62" s="22">
        <v>0</v>
      </c>
      <c r="J62" s="22">
        <v>0</v>
      </c>
      <c r="K62" s="22">
        <v>0</v>
      </c>
      <c r="L62" s="22">
        <v>2200000</v>
      </c>
      <c r="M62" s="22"/>
      <c r="N62" s="22"/>
      <c r="O62" s="22"/>
      <c r="P62" s="22"/>
      <c r="Q62" s="22"/>
      <c r="R62" s="22"/>
    </row>
    <row r="63" spans="3:18" x14ac:dyDescent="0.35">
      <c r="C63" s="5">
        <v>13</v>
      </c>
      <c r="D63" s="19" t="s">
        <v>25</v>
      </c>
      <c r="E63" s="19" t="s">
        <v>56</v>
      </c>
      <c r="F63" s="22"/>
      <c r="G63" s="22">
        <v>2400000</v>
      </c>
      <c r="H63" s="22">
        <v>2400000</v>
      </c>
      <c r="I63" s="22">
        <v>2400000</v>
      </c>
      <c r="J63" s="22">
        <v>2400000</v>
      </c>
      <c r="K63" s="22">
        <v>2400000</v>
      </c>
      <c r="L63" s="22">
        <v>2400000</v>
      </c>
      <c r="M63" s="22"/>
      <c r="N63" s="22"/>
      <c r="O63" s="22"/>
      <c r="P63" s="22"/>
      <c r="Q63" s="22"/>
      <c r="R63" s="22"/>
    </row>
    <row r="64" spans="3:18" x14ac:dyDescent="0.35">
      <c r="C64" s="5">
        <v>14</v>
      </c>
      <c r="D64" s="19"/>
      <c r="E64" s="19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</row>
    <row r="65" spans="1:19" x14ac:dyDescent="0.35">
      <c r="F65" s="1"/>
      <c r="G65" s="3"/>
      <c r="H65" s="3"/>
      <c r="I65" s="3"/>
    </row>
    <row r="66" spans="1:19" ht="15" thickBot="1" x14ac:dyDescent="0.4">
      <c r="F66" s="1"/>
      <c r="G66" s="3"/>
      <c r="H66" s="3"/>
      <c r="I66" s="3"/>
    </row>
    <row r="67" spans="1:19" ht="18.5" thickTop="1" thickBot="1" x14ac:dyDescent="0.4">
      <c r="A67" s="15"/>
      <c r="B67" s="15"/>
      <c r="C67" s="15" t="s">
        <v>59</v>
      </c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</row>
    <row r="68" spans="1:19" ht="15" thickTop="1" x14ac:dyDescent="0.35">
      <c r="E68" s="3"/>
    </row>
    <row r="69" spans="1:19" x14ac:dyDescent="0.35">
      <c r="A69" s="2"/>
      <c r="B69" s="2"/>
      <c r="C69" s="17" t="s">
        <v>60</v>
      </c>
      <c r="D69" s="17"/>
      <c r="E69" s="17"/>
      <c r="F69" s="17" t="s">
        <v>61</v>
      </c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</row>
    <row r="70" spans="1:19" x14ac:dyDescent="0.35">
      <c r="A70" s="2"/>
      <c r="B70" s="2"/>
      <c r="C70" s="4"/>
      <c r="D70" s="4" t="s">
        <v>3</v>
      </c>
      <c r="E70" s="4" t="s">
        <v>1</v>
      </c>
      <c r="F70" s="4">
        <v>2023</v>
      </c>
      <c r="G70" s="4">
        <v>2024</v>
      </c>
      <c r="H70" s="4">
        <v>2025</v>
      </c>
      <c r="I70" s="4">
        <v>2026</v>
      </c>
      <c r="J70" s="4">
        <v>2027</v>
      </c>
      <c r="K70" s="4">
        <v>2028</v>
      </c>
      <c r="L70" s="4">
        <v>2029</v>
      </c>
      <c r="M70" s="4">
        <v>2030</v>
      </c>
      <c r="N70" s="4">
        <v>2031</v>
      </c>
      <c r="O70" s="4">
        <v>2032</v>
      </c>
      <c r="P70" s="4">
        <v>2033</v>
      </c>
      <c r="Q70" s="4">
        <v>2034</v>
      </c>
      <c r="R70" s="4">
        <v>2035</v>
      </c>
    </row>
    <row r="71" spans="1:19" x14ac:dyDescent="0.35">
      <c r="A71" s="2"/>
      <c r="B71" s="2"/>
      <c r="C71" s="5">
        <v>1</v>
      </c>
      <c r="D71" s="5" t="str" cm="1">
        <f t="array" ref="D71">INDEX(sys.options,C71)</f>
        <v>Option 1 - Program consistent with APA's maintenance regime</v>
      </c>
      <c r="E71" s="5" t="s">
        <v>56</v>
      </c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</row>
    <row r="72" spans="1:19" x14ac:dyDescent="0.35">
      <c r="A72" s="2"/>
      <c r="B72" s="2"/>
      <c r="C72" s="5">
        <v>2</v>
      </c>
      <c r="D72" s="5" t="str" cm="1">
        <f t="array" ref="D72">INDEX(sys.options,C72)</f>
        <v>Option 2 - Reactive approach</v>
      </c>
      <c r="E72" s="5" t="s">
        <v>56</v>
      </c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</row>
    <row r="73" spans="1:19" x14ac:dyDescent="0.35">
      <c r="A73" s="2"/>
      <c r="B73" s="2"/>
      <c r="C73" s="5">
        <v>3</v>
      </c>
      <c r="D73" s="5" t="str" cm="1">
        <f t="array" ref="D73">INDEX(sys.options,C73)</f>
        <v>Option 3 - Deploy equipment health monitoring</v>
      </c>
      <c r="E73" s="5" t="s">
        <v>56</v>
      </c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</row>
    <row r="74" spans="1:19" x14ac:dyDescent="0.35">
      <c r="A74" s="2"/>
      <c r="B74" s="2"/>
      <c r="C74" s="5">
        <v>4</v>
      </c>
      <c r="D74" s="5" cm="1">
        <f t="array" ref="D74">INDEX(sys.options,C74)</f>
        <v>0</v>
      </c>
      <c r="E74" s="5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</row>
    <row r="76" spans="1:19" x14ac:dyDescent="0.35">
      <c r="C76" s="17" t="s">
        <v>62</v>
      </c>
      <c r="D76" s="17"/>
      <c r="E76" s="17"/>
      <c r="F76" s="17" t="s">
        <v>26</v>
      </c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</row>
    <row r="77" spans="1:19" x14ac:dyDescent="0.35">
      <c r="C77" s="4"/>
      <c r="D77" s="4" t="s">
        <v>3</v>
      </c>
      <c r="E77" s="4" t="s">
        <v>1</v>
      </c>
      <c r="F77" s="4">
        <v>2023</v>
      </c>
      <c r="G77" s="4">
        <v>2024</v>
      </c>
      <c r="H77" s="4">
        <v>2025</v>
      </c>
      <c r="I77" s="4">
        <v>2026</v>
      </c>
      <c r="J77" s="4">
        <v>2027</v>
      </c>
      <c r="K77" s="4">
        <v>2028</v>
      </c>
      <c r="L77" s="4">
        <v>2029</v>
      </c>
      <c r="M77" s="4">
        <v>2030</v>
      </c>
      <c r="N77" s="4">
        <v>2031</v>
      </c>
      <c r="O77" s="4">
        <v>2032</v>
      </c>
      <c r="P77" s="4">
        <v>2033</v>
      </c>
      <c r="Q77" s="4">
        <v>2034</v>
      </c>
      <c r="R77" s="4">
        <v>2035</v>
      </c>
      <c r="S77" s="7"/>
    </row>
    <row r="78" spans="1:19" x14ac:dyDescent="0.35">
      <c r="C78" s="5">
        <v>1</v>
      </c>
      <c r="D78" s="5" t="str" cm="1">
        <f t="array" ref="D78">INDEX(sys.options,C78)</f>
        <v>Option 1 - Program consistent with APA's maintenance regime</v>
      </c>
      <c r="E78" s="5" t="s">
        <v>56</v>
      </c>
      <c r="F78" s="24">
        <f>SUM(F17:F30)</f>
        <v>0</v>
      </c>
      <c r="G78" s="24">
        <f t="shared" ref="G78:R78" si="0">SUM(G17:G30)</f>
        <v>7250000</v>
      </c>
      <c r="H78" s="24">
        <f t="shared" si="0"/>
        <v>2300000</v>
      </c>
      <c r="I78" s="24">
        <f t="shared" si="0"/>
        <v>0</v>
      </c>
      <c r="J78" s="24">
        <f t="shared" si="0"/>
        <v>4100000</v>
      </c>
      <c r="K78" s="24">
        <f t="shared" si="0"/>
        <v>6800000</v>
      </c>
      <c r="L78" s="24">
        <f t="shared" si="0"/>
        <v>0</v>
      </c>
      <c r="M78" s="24">
        <f t="shared" si="0"/>
        <v>0</v>
      </c>
      <c r="N78" s="24">
        <f t="shared" si="0"/>
        <v>0</v>
      </c>
      <c r="O78" s="24">
        <f t="shared" si="0"/>
        <v>0</v>
      </c>
      <c r="P78" s="24">
        <f t="shared" si="0"/>
        <v>0</v>
      </c>
      <c r="Q78" s="24">
        <f t="shared" si="0"/>
        <v>0</v>
      </c>
      <c r="R78" s="24">
        <f t="shared" si="0"/>
        <v>0</v>
      </c>
      <c r="S78" s="6"/>
    </row>
    <row r="79" spans="1:19" x14ac:dyDescent="0.35">
      <c r="C79" s="5">
        <v>2</v>
      </c>
      <c r="D79" s="5" t="str" cm="1">
        <f t="array" ref="D79">INDEX(sys.options,C79)</f>
        <v>Option 2 - Reactive approach</v>
      </c>
      <c r="E79" s="5" t="s">
        <v>56</v>
      </c>
      <c r="F79" s="24">
        <f>SUM(F34:F47)</f>
        <v>0</v>
      </c>
      <c r="G79" s="24">
        <f t="shared" ref="G79:R79" si="1">SUM(G34:G47)</f>
        <v>0</v>
      </c>
      <c r="H79" s="24">
        <f t="shared" si="1"/>
        <v>0</v>
      </c>
      <c r="I79" s="24">
        <f t="shared" si="1"/>
        <v>0</v>
      </c>
      <c r="J79" s="24">
        <f t="shared" si="1"/>
        <v>0</v>
      </c>
      <c r="K79" s="24">
        <f t="shared" si="1"/>
        <v>0</v>
      </c>
      <c r="L79" s="24">
        <f t="shared" si="1"/>
        <v>0</v>
      </c>
      <c r="M79" s="24">
        <f t="shared" si="1"/>
        <v>0</v>
      </c>
      <c r="N79" s="24">
        <f t="shared" si="1"/>
        <v>0</v>
      </c>
      <c r="O79" s="24">
        <f t="shared" si="1"/>
        <v>0</v>
      </c>
      <c r="P79" s="24">
        <f t="shared" si="1"/>
        <v>0</v>
      </c>
      <c r="Q79" s="24">
        <f t="shared" si="1"/>
        <v>0</v>
      </c>
      <c r="R79" s="24">
        <f t="shared" si="1"/>
        <v>0</v>
      </c>
      <c r="S79" s="6"/>
    </row>
    <row r="80" spans="1:19" x14ac:dyDescent="0.35">
      <c r="C80" s="5">
        <v>3</v>
      </c>
      <c r="D80" s="5" t="str" cm="1">
        <f t="array" ref="D80">INDEX(sys.options,C80)</f>
        <v>Option 3 - Deploy equipment health monitoring</v>
      </c>
      <c r="E80" s="5" t="s">
        <v>56</v>
      </c>
      <c r="F80" s="24">
        <f>SUM(F51:F64)</f>
        <v>0</v>
      </c>
      <c r="G80" s="24">
        <f t="shared" ref="G80:R80" si="2">SUM(G51:G64)</f>
        <v>2400000</v>
      </c>
      <c r="H80" s="24">
        <f t="shared" si="2"/>
        <v>9650000</v>
      </c>
      <c r="I80" s="24">
        <f t="shared" si="2"/>
        <v>4700000</v>
      </c>
      <c r="J80" s="24">
        <f t="shared" si="2"/>
        <v>2400000</v>
      </c>
      <c r="K80" s="24">
        <f t="shared" si="2"/>
        <v>6500000</v>
      </c>
      <c r="L80" s="24">
        <f t="shared" si="2"/>
        <v>9200000</v>
      </c>
      <c r="M80" s="24">
        <f t="shared" si="2"/>
        <v>0</v>
      </c>
      <c r="N80" s="24">
        <f t="shared" si="2"/>
        <v>0</v>
      </c>
      <c r="O80" s="24">
        <f t="shared" si="2"/>
        <v>0</v>
      </c>
      <c r="P80" s="24">
        <f t="shared" si="2"/>
        <v>0</v>
      </c>
      <c r="Q80" s="24">
        <f t="shared" si="2"/>
        <v>0</v>
      </c>
      <c r="R80" s="24">
        <f t="shared" si="2"/>
        <v>0</v>
      </c>
      <c r="S80" s="6"/>
    </row>
    <row r="81" spans="3:19" x14ac:dyDescent="0.35">
      <c r="C81" s="5">
        <v>4</v>
      </c>
      <c r="D81" s="5" cm="1">
        <f t="array" ref="D81">INDEX(sys.options,C81)</f>
        <v>0</v>
      </c>
      <c r="E81" s="5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6"/>
    </row>
    <row r="83" spans="3:19" x14ac:dyDescent="0.35">
      <c r="C83" s="17" t="s">
        <v>63</v>
      </c>
      <c r="D83" s="17"/>
      <c r="E83" s="17"/>
      <c r="F83" s="17"/>
      <c r="G83" s="17"/>
      <c r="H83" s="17"/>
      <c r="I83" s="17"/>
      <c r="J83" s="17"/>
      <c r="K83" s="17"/>
    </row>
    <row r="84" spans="3:19" x14ac:dyDescent="0.35">
      <c r="C84" s="4"/>
      <c r="D84" s="4" t="s">
        <v>3</v>
      </c>
      <c r="E84" s="4" t="s">
        <v>1</v>
      </c>
      <c r="F84" s="4" t="s">
        <v>66</v>
      </c>
      <c r="G84" s="4" t="s">
        <v>9</v>
      </c>
      <c r="H84" s="4" t="s">
        <v>6</v>
      </c>
      <c r="I84" s="4" t="s">
        <v>7</v>
      </c>
      <c r="J84" s="4" t="s">
        <v>4</v>
      </c>
      <c r="K84" s="25" t="s">
        <v>8</v>
      </c>
    </row>
    <row r="85" spans="3:19" x14ac:dyDescent="0.35">
      <c r="C85" s="5">
        <v>1</v>
      </c>
      <c r="D85" s="5" t="str" cm="1">
        <f t="array" ref="D85">INDEX(sys.options,C85)</f>
        <v>Option 1 - Program consistent with APA's maintenance regime</v>
      </c>
      <c r="E85" s="5" t="s">
        <v>56</v>
      </c>
      <c r="F85" s="26">
        <f>NPV(RealWACC,F78:R78)*(1+RealWACC)/millions</f>
        <v>17.60457172445409</v>
      </c>
      <c r="G85" s="26">
        <f>SUM(F78:G78)/millions</f>
        <v>7.25</v>
      </c>
      <c r="H85" s="26">
        <f>SUM(H78:L78)/millions</f>
        <v>13.2</v>
      </c>
      <c r="I85" s="26">
        <f>SUM(M78:Q78)/1000000</f>
        <v>0</v>
      </c>
      <c r="J85" s="26">
        <f>SUM(G85:I85)</f>
        <v>20.45</v>
      </c>
      <c r="K85" s="26">
        <f>SUM(F78:Q78)/millions-J85</f>
        <v>0</v>
      </c>
    </row>
    <row r="86" spans="3:19" x14ac:dyDescent="0.35">
      <c r="C86" s="5">
        <v>2</v>
      </c>
      <c r="D86" s="5" t="str" cm="1">
        <f t="array" ref="D86">INDEX(sys.options,C86)</f>
        <v>Option 2 - Reactive approach</v>
      </c>
      <c r="E86" s="5" t="s">
        <v>56</v>
      </c>
      <c r="F86" s="26">
        <f>NPV(RealWACC,F79:R79)*(1+RealWACC)/millions</f>
        <v>0</v>
      </c>
      <c r="G86" s="26">
        <f>SUM(F79:G79)/millions</f>
        <v>0</v>
      </c>
      <c r="H86" s="26">
        <f>SUM(H79:L79)/millions</f>
        <v>0</v>
      </c>
      <c r="I86" s="26">
        <f>SUM(M79:Q79)/1000000</f>
        <v>0</v>
      </c>
      <c r="J86" s="26">
        <f t="shared" ref="J86:J88" si="3">SUM(G86:I86)</f>
        <v>0</v>
      </c>
      <c r="K86" s="26">
        <f>SUM(F79:Q79)/millions-J86</f>
        <v>0</v>
      </c>
    </row>
    <row r="87" spans="3:19" x14ac:dyDescent="0.35">
      <c r="C87" s="5">
        <v>3</v>
      </c>
      <c r="D87" s="5" t="str" cm="1">
        <f t="array" ref="D87">INDEX(sys.options,C87)</f>
        <v>Option 3 - Deploy equipment health monitoring</v>
      </c>
      <c r="E87" s="5" t="s">
        <v>56</v>
      </c>
      <c r="F87" s="26">
        <f>NPV(RealWACC,F80:R80)*(1+RealWACC)/millions</f>
        <v>28.849416902180813</v>
      </c>
      <c r="G87" s="26">
        <f>SUM(F80:G80)/millions</f>
        <v>2.4</v>
      </c>
      <c r="H87" s="26">
        <f>SUM(H80:L80)/millions</f>
        <v>32.450000000000003</v>
      </c>
      <c r="I87" s="26">
        <f>SUM(M80:Q80)/1000000</f>
        <v>0</v>
      </c>
      <c r="J87" s="26">
        <f t="shared" si="3"/>
        <v>34.85</v>
      </c>
      <c r="K87" s="26">
        <f>SUM(F80:P80)/millions-J87</f>
        <v>0</v>
      </c>
    </row>
    <row r="88" spans="3:19" x14ac:dyDescent="0.35">
      <c r="C88" s="5">
        <v>4</v>
      </c>
      <c r="D88" s="5" cm="1">
        <f t="array" ref="D88">INDEX(sys.options,C88)</f>
        <v>0</v>
      </c>
      <c r="E88" s="5"/>
      <c r="F88" s="26">
        <f>NPV(RealWACC,F81:R81)*(1+RealWACC)/millions</f>
        <v>0</v>
      </c>
      <c r="G88" s="26">
        <f>SUM(F81:G81)/millions</f>
        <v>0</v>
      </c>
      <c r="H88" s="26">
        <f>SUM(H81:L81)/millions</f>
        <v>0</v>
      </c>
      <c r="I88" s="26">
        <f>SUM(M81:Q81)/1000000</f>
        <v>0</v>
      </c>
      <c r="J88" s="26">
        <f t="shared" si="3"/>
        <v>0</v>
      </c>
      <c r="K88" s="26">
        <f>SUM(F81:P81)/millions-J88</f>
        <v>0</v>
      </c>
    </row>
    <row r="89" spans="3:19" x14ac:dyDescent="0.35">
      <c r="F89" s="1"/>
      <c r="G89" s="3"/>
      <c r="H89" s="3"/>
      <c r="I89" s="3"/>
    </row>
    <row r="90" spans="3:19" x14ac:dyDescent="0.35">
      <c r="F90" s="1"/>
      <c r="G90" s="3"/>
      <c r="H90" s="3"/>
      <c r="I90" s="3"/>
    </row>
    <row r="91" spans="3:19" x14ac:dyDescent="0.35">
      <c r="F91" s="1"/>
      <c r="G91" s="3"/>
      <c r="H91" s="3"/>
      <c r="I91" s="3"/>
    </row>
    <row r="92" spans="3:19" x14ac:dyDescent="0.35">
      <c r="F92" s="1"/>
      <c r="G92" s="3"/>
      <c r="H92" s="3"/>
      <c r="I92" s="3"/>
    </row>
    <row r="93" spans="3:19" x14ac:dyDescent="0.35">
      <c r="F93" s="1"/>
      <c r="G93" s="3"/>
      <c r="H93" s="3"/>
      <c r="I93" s="3"/>
    </row>
    <row r="94" spans="3:19" x14ac:dyDescent="0.35">
      <c r="F94" s="1"/>
      <c r="G94" s="3"/>
      <c r="H94" s="3"/>
      <c r="I94" s="3"/>
    </row>
    <row r="95" spans="3:19" x14ac:dyDescent="0.35">
      <c r="F95" s="1"/>
      <c r="G95" s="3"/>
      <c r="H95" s="3"/>
      <c r="I95" s="3"/>
    </row>
    <row r="96" spans="3:19" x14ac:dyDescent="0.35">
      <c r="F96" s="1"/>
      <c r="G96" s="3"/>
      <c r="H96" s="3"/>
      <c r="I96" s="3"/>
    </row>
    <row r="97" spans="6:9" x14ac:dyDescent="0.35">
      <c r="F97" s="1"/>
      <c r="G97" s="3"/>
      <c r="H97" s="3"/>
      <c r="I97" s="3"/>
    </row>
    <row r="98" spans="6:9" x14ac:dyDescent="0.35">
      <c r="F98" s="3"/>
      <c r="G98" s="3"/>
      <c r="H98" s="3"/>
      <c r="I98" s="3"/>
    </row>
    <row r="99" spans="6:9" x14ac:dyDescent="0.35">
      <c r="F99" s="3"/>
      <c r="G99" s="3"/>
      <c r="H99" s="3"/>
      <c r="I99" s="3"/>
    </row>
    <row r="100" spans="6:9" x14ac:dyDescent="0.35">
      <c r="F100" s="1"/>
      <c r="G100" s="3"/>
      <c r="H100" s="3"/>
      <c r="I100" s="3"/>
    </row>
    <row r="101" spans="6:9" x14ac:dyDescent="0.35">
      <c r="F101" s="1"/>
      <c r="G101" s="3"/>
      <c r="H101" s="3"/>
      <c r="I101" s="3"/>
    </row>
    <row r="102" spans="6:9" x14ac:dyDescent="0.35">
      <c r="F102" s="1"/>
      <c r="G102" s="3"/>
      <c r="H102" s="3"/>
      <c r="I102" s="3"/>
    </row>
    <row r="103" spans="6:9" x14ac:dyDescent="0.35">
      <c r="F103" s="1"/>
      <c r="G103" s="3"/>
      <c r="H103" s="3"/>
      <c r="I103" s="3"/>
    </row>
    <row r="104" spans="6:9" x14ac:dyDescent="0.35">
      <c r="F104" s="1"/>
      <c r="G104" s="3"/>
      <c r="H104" s="3"/>
      <c r="I104" s="3"/>
    </row>
    <row r="105" spans="6:9" x14ac:dyDescent="0.35">
      <c r="F105" s="1"/>
      <c r="G105" s="3"/>
      <c r="H105" s="3"/>
      <c r="I105" s="3"/>
    </row>
    <row r="106" spans="6:9" x14ac:dyDescent="0.35">
      <c r="F106" s="1"/>
      <c r="G106" s="3"/>
      <c r="H106" s="3"/>
      <c r="I106" s="3"/>
    </row>
    <row r="107" spans="6:9" x14ac:dyDescent="0.35">
      <c r="F107" s="1"/>
      <c r="G107" s="3"/>
      <c r="H107" s="3"/>
      <c r="I107" s="3"/>
    </row>
    <row r="108" spans="6:9" x14ac:dyDescent="0.35">
      <c r="F108" s="1"/>
      <c r="G108" s="3"/>
      <c r="H108" s="3"/>
      <c r="I108" s="3"/>
    </row>
    <row r="109" spans="6:9" x14ac:dyDescent="0.35">
      <c r="F109" s="1"/>
      <c r="G109" s="3"/>
      <c r="H109" s="3"/>
      <c r="I109" s="3"/>
    </row>
    <row r="110" spans="6:9" x14ac:dyDescent="0.35">
      <c r="F110" s="1"/>
      <c r="G110" s="3"/>
      <c r="H110" s="3"/>
      <c r="I110" s="3"/>
    </row>
    <row r="111" spans="6:9" x14ac:dyDescent="0.35">
      <c r="F111" s="1"/>
      <c r="G111" s="3"/>
      <c r="H111" s="3"/>
      <c r="I111" s="3"/>
    </row>
    <row r="112" spans="6:9" x14ac:dyDescent="0.35">
      <c r="F112" s="1"/>
      <c r="G112" s="3"/>
      <c r="H112" s="3"/>
      <c r="I112" s="3"/>
    </row>
    <row r="113" spans="1:22" x14ac:dyDescent="0.35">
      <c r="F113" s="1"/>
      <c r="G113" s="3"/>
      <c r="H113" s="3"/>
      <c r="I113" s="3"/>
    </row>
    <row r="114" spans="1:22" x14ac:dyDescent="0.35">
      <c r="F114" s="1"/>
      <c r="G114" s="3"/>
      <c r="H114" s="3"/>
      <c r="I114" s="3"/>
    </row>
    <row r="115" spans="1:22" x14ac:dyDescent="0.35"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</row>
    <row r="116" spans="1:22" x14ac:dyDescent="0.35"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</row>
    <row r="117" spans="1:22" x14ac:dyDescent="0.35"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</row>
    <row r="118" spans="1:22" x14ac:dyDescent="0.35"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</row>
    <row r="119" spans="1:22" x14ac:dyDescent="0.35"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</row>
    <row r="120" spans="1:22" x14ac:dyDescent="0.35">
      <c r="A120" s="2"/>
      <c r="B120" s="2"/>
      <c r="C120" s="2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</row>
    <row r="121" spans="1:22" x14ac:dyDescent="0.35">
      <c r="A121" s="2"/>
      <c r="B121" s="2"/>
      <c r="C121" s="2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</row>
    <row r="122" spans="1:22" x14ac:dyDescent="0.35">
      <c r="A122" s="2"/>
      <c r="B122" s="2"/>
      <c r="C122" s="2"/>
      <c r="D122" s="2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</row>
    <row r="123" spans="1:22" x14ac:dyDescent="0.35">
      <c r="A123" s="2"/>
      <c r="B123" s="2"/>
      <c r="C123" s="2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</row>
    <row r="124" spans="1:22" x14ac:dyDescent="0.35">
      <c r="A124" s="2"/>
      <c r="B124" s="2"/>
      <c r="C124" s="2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</row>
    <row r="125" spans="1:22" x14ac:dyDescent="0.35">
      <c r="A125" s="2"/>
      <c r="B125" s="2"/>
      <c r="C125" s="2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</row>
    <row r="126" spans="1:22" x14ac:dyDescent="0.35">
      <c r="A126" s="2"/>
      <c r="B126" s="2"/>
      <c r="C126" s="2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</row>
    <row r="127" spans="1:22" x14ac:dyDescent="0.35"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</row>
    <row r="128" spans="1:22" x14ac:dyDescent="0.35">
      <c r="D128" s="2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</row>
    <row r="129" spans="4:23" x14ac:dyDescent="0.35"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7"/>
    </row>
    <row r="130" spans="4:23" x14ac:dyDescent="0.35"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6"/>
    </row>
    <row r="131" spans="4:23" x14ac:dyDescent="0.35"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6"/>
    </row>
    <row r="132" spans="4:23" x14ac:dyDescent="0.35"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6"/>
    </row>
    <row r="133" spans="4:23" x14ac:dyDescent="0.35"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6"/>
    </row>
    <row r="134" spans="4:23" x14ac:dyDescent="0.35"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</row>
    <row r="135" spans="4:23" x14ac:dyDescent="0.35"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</row>
    <row r="136" spans="4:23" x14ac:dyDescent="0.35"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</row>
    <row r="137" spans="4:23" x14ac:dyDescent="0.35"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</row>
    <row r="138" spans="4:23" x14ac:dyDescent="0.35"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</row>
    <row r="139" spans="4:23" x14ac:dyDescent="0.35">
      <c r="D139" s="2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</row>
    <row r="140" spans="4:23" x14ac:dyDescent="0.35"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</row>
    <row r="141" spans="4:23" x14ac:dyDescent="0.35"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</row>
    <row r="142" spans="4:23" x14ac:dyDescent="0.35"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</row>
    <row r="143" spans="4:23" x14ac:dyDescent="0.35"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</row>
    <row r="144" spans="4:23" x14ac:dyDescent="0.35"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</row>
    <row r="145" spans="5:22" x14ac:dyDescent="0.35"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</row>
    <row r="146" spans="5:22" x14ac:dyDescent="0.35"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</row>
    <row r="147" spans="5:22" x14ac:dyDescent="0.35"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</row>
    <row r="148" spans="5:22" x14ac:dyDescent="0.35"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</row>
    <row r="149" spans="5:22" x14ac:dyDescent="0.35"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</row>
    <row r="150" spans="5:22" x14ac:dyDescent="0.35"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10BB4A-A26E-4F01-BC3F-069819134C28}">
  <sheetPr>
    <tabColor rgb="FFFFCC00"/>
  </sheetPr>
  <dimension ref="A12:W150"/>
  <sheetViews>
    <sheetView showGridLines="0" zoomScale="85" zoomScaleNormal="85" workbookViewId="0">
      <selection activeCell="E95" sqref="E95"/>
    </sheetView>
  </sheetViews>
  <sheetFormatPr defaultRowHeight="14.5" x14ac:dyDescent="0.35"/>
  <cols>
    <col min="1" max="3" width="3.6328125" customWidth="1"/>
    <col min="4" max="4" width="63.1796875" bestFit="1" customWidth="1"/>
    <col min="5" max="5" width="53.08984375" bestFit="1" customWidth="1"/>
    <col min="6" max="6" width="24.90625" bestFit="1" customWidth="1"/>
    <col min="7" max="7" width="12.1796875" bestFit="1" customWidth="1"/>
    <col min="8" max="9" width="12.453125" bestFit="1" customWidth="1"/>
    <col min="10" max="10" width="11.54296875" bestFit="1" customWidth="1"/>
    <col min="11" max="11" width="15" bestFit="1" customWidth="1"/>
    <col min="12" max="12" width="11.54296875" bestFit="1" customWidth="1"/>
    <col min="13" max="14" width="10.81640625" bestFit="1" customWidth="1"/>
    <col min="15" max="18" width="5.6328125" bestFit="1" customWidth="1"/>
    <col min="19" max="20" width="13.453125" bestFit="1" customWidth="1"/>
    <col min="21" max="21" width="23.7265625" bestFit="1" customWidth="1"/>
    <col min="22" max="22" width="11.81640625" bestFit="1" customWidth="1"/>
    <col min="23" max="23" width="10.81640625" bestFit="1" customWidth="1"/>
  </cols>
  <sheetData>
    <row r="12" spans="1:18" ht="15" thickBot="1" x14ac:dyDescent="0.4"/>
    <row r="13" spans="1:18" ht="18.5" thickTop="1" thickBot="1" x14ac:dyDescent="0.4">
      <c r="A13" s="15"/>
      <c r="B13" s="15"/>
      <c r="C13" s="15"/>
      <c r="D13" s="15" t="s">
        <v>2</v>
      </c>
      <c r="E13" s="15"/>
      <c r="F13" s="15"/>
      <c r="G13" s="15"/>
      <c r="H13" s="15"/>
      <c r="I13" s="15"/>
      <c r="J13" s="15"/>
      <c r="K13" s="15"/>
      <c r="L13" s="15"/>
      <c r="M13" s="15"/>
      <c r="N13" s="15"/>
    </row>
    <row r="14" spans="1:18" ht="15" thickTop="1" x14ac:dyDescent="0.35"/>
    <row r="15" spans="1:18" x14ac:dyDescent="0.35">
      <c r="C15" s="17">
        <v>1</v>
      </c>
      <c r="D15" s="17" t="str" cm="1">
        <f t="array" ref="D15">INDEX(sys.options,C15)</f>
        <v>Option 1 - Program consistent with APA's maintenance regime</v>
      </c>
      <c r="E15" s="17"/>
      <c r="F15" s="17" t="s">
        <v>26</v>
      </c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</row>
    <row r="16" spans="1:18" x14ac:dyDescent="0.35">
      <c r="C16" s="4"/>
      <c r="D16" s="4" t="s">
        <v>57</v>
      </c>
      <c r="E16" s="4" t="s">
        <v>58</v>
      </c>
      <c r="F16" s="4">
        <v>2023</v>
      </c>
      <c r="G16" s="4">
        <v>2024</v>
      </c>
      <c r="H16" s="4">
        <v>2025</v>
      </c>
      <c r="I16" s="4">
        <v>2026</v>
      </c>
      <c r="J16" s="4">
        <v>2027</v>
      </c>
      <c r="K16" s="4">
        <v>2028</v>
      </c>
      <c r="L16" s="4">
        <v>2029</v>
      </c>
      <c r="M16" s="4">
        <v>2030</v>
      </c>
      <c r="N16" s="4">
        <v>2031</v>
      </c>
      <c r="O16" s="4">
        <v>2032</v>
      </c>
      <c r="P16" s="4">
        <v>2033</v>
      </c>
      <c r="Q16" s="4">
        <v>2034</v>
      </c>
      <c r="R16" s="4">
        <v>2035</v>
      </c>
    </row>
    <row r="17" spans="3:20" x14ac:dyDescent="0.35">
      <c r="C17" s="5">
        <v>1</v>
      </c>
      <c r="D17" s="19" t="s">
        <v>27</v>
      </c>
      <c r="E17" s="19" t="s">
        <v>56</v>
      </c>
      <c r="F17" s="22"/>
      <c r="G17" s="22">
        <v>112500</v>
      </c>
      <c r="H17" s="22">
        <v>112500</v>
      </c>
      <c r="I17" s="22">
        <v>0</v>
      </c>
      <c r="J17" s="22">
        <v>112500</v>
      </c>
      <c r="K17" s="22">
        <v>112500</v>
      </c>
      <c r="L17" s="22">
        <v>71500</v>
      </c>
      <c r="M17" s="22"/>
      <c r="N17" s="22"/>
      <c r="O17" s="22"/>
      <c r="P17" s="22"/>
      <c r="Q17" s="22"/>
      <c r="R17" s="22"/>
    </row>
    <row r="18" spans="3:20" x14ac:dyDescent="0.35">
      <c r="C18" s="5">
        <v>2</v>
      </c>
      <c r="D18" s="19" t="s">
        <v>28</v>
      </c>
      <c r="E18" s="19" t="s">
        <v>56</v>
      </c>
      <c r="F18" s="22"/>
      <c r="G18" s="22">
        <v>112500</v>
      </c>
      <c r="H18" s="22">
        <v>112500</v>
      </c>
      <c r="I18" s="22">
        <v>0</v>
      </c>
      <c r="J18" s="22">
        <v>0</v>
      </c>
      <c r="K18" s="22">
        <v>71500</v>
      </c>
      <c r="L18" s="22">
        <v>71500</v>
      </c>
      <c r="M18" s="22"/>
      <c r="N18" s="22"/>
      <c r="O18" s="22"/>
      <c r="P18" s="22"/>
      <c r="Q18" s="22"/>
      <c r="R18" s="22"/>
    </row>
    <row r="19" spans="3:20" x14ac:dyDescent="0.35">
      <c r="C19" s="5">
        <v>3</v>
      </c>
      <c r="D19" s="19" t="s">
        <v>29</v>
      </c>
      <c r="E19" s="19" t="s">
        <v>56</v>
      </c>
      <c r="F19" s="22"/>
      <c r="G19" s="22">
        <v>71500</v>
      </c>
      <c r="H19" s="22">
        <v>112500</v>
      </c>
      <c r="I19" s="22">
        <v>112500</v>
      </c>
      <c r="J19" s="22">
        <v>71500</v>
      </c>
      <c r="K19" s="22">
        <v>71500</v>
      </c>
      <c r="L19" s="22">
        <v>112500</v>
      </c>
      <c r="M19" s="22"/>
      <c r="N19" s="22"/>
      <c r="O19" s="22"/>
      <c r="P19" s="22"/>
      <c r="Q19" s="22"/>
      <c r="R19" s="22"/>
    </row>
    <row r="20" spans="3:20" x14ac:dyDescent="0.35">
      <c r="C20" s="5">
        <v>4</v>
      </c>
      <c r="D20" s="19" t="s">
        <v>30</v>
      </c>
      <c r="E20" s="19" t="s">
        <v>56</v>
      </c>
      <c r="F20" s="22"/>
      <c r="G20" s="22">
        <v>71500</v>
      </c>
      <c r="H20" s="22">
        <v>71500</v>
      </c>
      <c r="I20" s="22">
        <v>112500</v>
      </c>
      <c r="J20" s="22">
        <v>184000</v>
      </c>
      <c r="K20" s="22">
        <v>71500</v>
      </c>
      <c r="L20" s="22">
        <v>112500</v>
      </c>
      <c r="M20" s="22"/>
      <c r="N20" s="22"/>
      <c r="O20" s="22"/>
      <c r="P20" s="22"/>
      <c r="Q20" s="22"/>
      <c r="R20" s="22"/>
    </row>
    <row r="21" spans="3:20" x14ac:dyDescent="0.35">
      <c r="C21" s="5">
        <v>5</v>
      </c>
      <c r="D21" s="19" t="s">
        <v>31</v>
      </c>
      <c r="E21" s="19" t="s">
        <v>56</v>
      </c>
      <c r="F21" s="22"/>
      <c r="G21" s="22">
        <v>71500</v>
      </c>
      <c r="H21" s="22">
        <v>71500</v>
      </c>
      <c r="I21" s="22">
        <v>0</v>
      </c>
      <c r="J21" s="22">
        <v>112500</v>
      </c>
      <c r="K21" s="22">
        <v>112500</v>
      </c>
      <c r="L21" s="22">
        <v>0</v>
      </c>
      <c r="M21" s="22"/>
      <c r="N21" s="22"/>
      <c r="O21" s="22"/>
      <c r="P21" s="22"/>
      <c r="Q21" s="22"/>
      <c r="R21" s="22"/>
    </row>
    <row r="22" spans="3:20" x14ac:dyDescent="0.35">
      <c r="C22" s="5">
        <v>6</v>
      </c>
      <c r="D22" s="19" t="s">
        <v>32</v>
      </c>
      <c r="E22" s="19" t="s">
        <v>56</v>
      </c>
      <c r="F22" s="22"/>
      <c r="G22" s="22">
        <v>0</v>
      </c>
      <c r="H22" s="22">
        <v>0</v>
      </c>
      <c r="I22" s="22">
        <v>71500</v>
      </c>
      <c r="J22" s="22">
        <v>71500</v>
      </c>
      <c r="K22" s="22">
        <v>0</v>
      </c>
      <c r="L22" s="22">
        <v>104000</v>
      </c>
      <c r="M22" s="22"/>
      <c r="N22" s="22"/>
      <c r="O22" s="22"/>
      <c r="P22" s="22"/>
      <c r="Q22" s="22"/>
      <c r="R22" s="22"/>
    </row>
    <row r="23" spans="3:20" x14ac:dyDescent="0.35">
      <c r="C23" s="5">
        <v>7</v>
      </c>
      <c r="D23" s="19" t="s">
        <v>33</v>
      </c>
      <c r="E23" s="19" t="s">
        <v>56</v>
      </c>
      <c r="F23" s="22"/>
      <c r="G23" s="22">
        <v>71500</v>
      </c>
      <c r="H23" s="22">
        <v>184000</v>
      </c>
      <c r="I23" s="22">
        <v>112500</v>
      </c>
      <c r="J23" s="22">
        <v>71500</v>
      </c>
      <c r="K23" s="22">
        <v>71500</v>
      </c>
      <c r="L23" s="22">
        <v>112500</v>
      </c>
      <c r="M23" s="22"/>
      <c r="N23" s="22"/>
      <c r="O23" s="22"/>
      <c r="P23" s="22"/>
      <c r="Q23" s="22"/>
      <c r="R23" s="22"/>
    </row>
    <row r="24" spans="3:20" x14ac:dyDescent="0.35">
      <c r="C24" s="5">
        <v>8</v>
      </c>
      <c r="D24" s="19" t="s">
        <v>34</v>
      </c>
      <c r="E24" s="19" t="s">
        <v>56</v>
      </c>
      <c r="F24" s="22"/>
      <c r="G24" s="22">
        <v>71500</v>
      </c>
      <c r="H24" s="22">
        <v>0</v>
      </c>
      <c r="I24" s="22">
        <v>112500</v>
      </c>
      <c r="J24" s="22">
        <v>112500</v>
      </c>
      <c r="K24" s="22">
        <v>0</v>
      </c>
      <c r="L24" s="22">
        <v>112500</v>
      </c>
      <c r="M24" s="22"/>
      <c r="N24" s="22"/>
      <c r="O24" s="22"/>
      <c r="P24" s="22"/>
      <c r="Q24" s="22"/>
      <c r="R24" s="22"/>
    </row>
    <row r="25" spans="3:20" x14ac:dyDescent="0.35">
      <c r="C25" s="5">
        <v>9</v>
      </c>
      <c r="D25" s="19" t="s">
        <v>35</v>
      </c>
      <c r="E25" s="19" t="s">
        <v>56</v>
      </c>
      <c r="F25" s="22"/>
      <c r="G25" s="22">
        <v>71500</v>
      </c>
      <c r="H25" s="22">
        <v>112500</v>
      </c>
      <c r="I25" s="22">
        <v>112500</v>
      </c>
      <c r="J25" s="22">
        <v>71500</v>
      </c>
      <c r="K25" s="22">
        <v>184000</v>
      </c>
      <c r="L25" s="22">
        <v>112500</v>
      </c>
      <c r="M25" s="22"/>
      <c r="N25" s="22"/>
      <c r="O25" s="22"/>
      <c r="P25" s="22"/>
      <c r="Q25" s="22"/>
      <c r="R25" s="22"/>
    </row>
    <row r="26" spans="3:20" x14ac:dyDescent="0.35">
      <c r="C26" s="5">
        <v>10</v>
      </c>
      <c r="D26" s="19" t="s">
        <v>36</v>
      </c>
      <c r="E26" s="19" t="s">
        <v>56</v>
      </c>
      <c r="F26" s="22"/>
      <c r="G26" s="22">
        <v>71500</v>
      </c>
      <c r="H26" s="22">
        <v>71500</v>
      </c>
      <c r="I26" s="22">
        <v>112500</v>
      </c>
      <c r="J26" s="22">
        <v>184000</v>
      </c>
      <c r="K26" s="22">
        <v>71500</v>
      </c>
      <c r="L26" s="22">
        <v>112500</v>
      </c>
      <c r="M26" s="22"/>
      <c r="N26" s="22"/>
      <c r="O26" s="22"/>
      <c r="P26" s="22"/>
      <c r="Q26" s="22"/>
      <c r="R26" s="22"/>
      <c r="S26" s="2"/>
      <c r="T26" s="2"/>
    </row>
    <row r="27" spans="3:20" x14ac:dyDescent="0.35">
      <c r="C27" s="5">
        <v>11</v>
      </c>
      <c r="D27" s="19" t="s">
        <v>37</v>
      </c>
      <c r="E27" s="19" t="s">
        <v>56</v>
      </c>
      <c r="F27" s="22"/>
      <c r="G27" s="22">
        <v>71500</v>
      </c>
      <c r="H27" s="22">
        <v>71500</v>
      </c>
      <c r="I27" s="22">
        <v>0</v>
      </c>
      <c r="J27" s="22">
        <v>112500</v>
      </c>
      <c r="K27" s="22">
        <v>112500</v>
      </c>
      <c r="L27" s="22">
        <v>0</v>
      </c>
      <c r="M27" s="22"/>
      <c r="N27" s="22"/>
      <c r="O27" s="22"/>
      <c r="P27" s="22"/>
      <c r="Q27" s="22"/>
      <c r="R27" s="22"/>
    </row>
    <row r="28" spans="3:20" x14ac:dyDescent="0.35">
      <c r="C28" s="5">
        <v>12</v>
      </c>
      <c r="D28" s="19" t="s">
        <v>38</v>
      </c>
      <c r="E28" s="19" t="s">
        <v>56</v>
      </c>
      <c r="F28" s="22"/>
      <c r="G28" s="22">
        <v>0</v>
      </c>
      <c r="H28" s="22">
        <v>71500</v>
      </c>
      <c r="I28" s="22">
        <v>71500</v>
      </c>
      <c r="J28" s="22">
        <v>0</v>
      </c>
      <c r="K28" s="22">
        <v>71500</v>
      </c>
      <c r="L28" s="22">
        <v>71500</v>
      </c>
      <c r="M28" s="22"/>
      <c r="N28" s="22"/>
      <c r="O28" s="22"/>
      <c r="P28" s="22"/>
      <c r="Q28" s="22"/>
      <c r="R28" s="22"/>
    </row>
    <row r="29" spans="3:20" x14ac:dyDescent="0.35">
      <c r="C29" s="5">
        <v>13</v>
      </c>
      <c r="D29" s="19" t="s">
        <v>39</v>
      </c>
      <c r="E29" s="19"/>
      <c r="F29" s="22"/>
      <c r="G29" s="22">
        <v>112500</v>
      </c>
      <c r="H29" s="22">
        <v>112500</v>
      </c>
      <c r="I29" s="22">
        <v>0</v>
      </c>
      <c r="J29" s="22">
        <v>0</v>
      </c>
      <c r="K29" s="22">
        <v>71500</v>
      </c>
      <c r="L29" s="22">
        <v>184000</v>
      </c>
      <c r="M29" s="22"/>
      <c r="N29" s="22"/>
      <c r="O29" s="22"/>
      <c r="P29" s="22"/>
      <c r="Q29" s="22"/>
      <c r="R29" s="22"/>
    </row>
    <row r="30" spans="3:20" x14ac:dyDescent="0.35">
      <c r="C30" s="5">
        <v>14</v>
      </c>
      <c r="D30" s="19"/>
      <c r="E30" s="19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3:20" x14ac:dyDescent="0.35">
      <c r="F31" s="1"/>
      <c r="G31" s="3"/>
      <c r="H31" s="3"/>
      <c r="I31" s="3"/>
    </row>
    <row r="32" spans="3:20" x14ac:dyDescent="0.35">
      <c r="C32" s="17">
        <v>2</v>
      </c>
      <c r="D32" s="17" t="str" cm="1">
        <f t="array" ref="D32">INDEX(sys.options,C32)</f>
        <v>Option 2 - Reactive approach</v>
      </c>
      <c r="E32" s="17"/>
      <c r="F32" s="17" t="s">
        <v>26</v>
      </c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</row>
    <row r="33" spans="3:18" x14ac:dyDescent="0.35">
      <c r="C33" s="4"/>
      <c r="D33" s="4" t="s">
        <v>57</v>
      </c>
      <c r="E33" s="4" t="s">
        <v>58</v>
      </c>
      <c r="F33" s="4">
        <v>2023</v>
      </c>
      <c r="G33" s="4">
        <v>2024</v>
      </c>
      <c r="H33" s="4">
        <v>2025</v>
      </c>
      <c r="I33" s="4">
        <v>2026</v>
      </c>
      <c r="J33" s="4">
        <v>2027</v>
      </c>
      <c r="K33" s="4">
        <v>2028</v>
      </c>
      <c r="L33" s="4">
        <v>2029</v>
      </c>
      <c r="M33" s="4">
        <v>2030</v>
      </c>
      <c r="N33" s="4">
        <v>2031</v>
      </c>
      <c r="O33" s="4">
        <v>2032</v>
      </c>
      <c r="P33" s="4">
        <v>2033</v>
      </c>
      <c r="Q33" s="4">
        <v>2034</v>
      </c>
      <c r="R33" s="4">
        <v>2035</v>
      </c>
    </row>
    <row r="34" spans="3:18" x14ac:dyDescent="0.35">
      <c r="C34" s="5">
        <v>1</v>
      </c>
      <c r="D34" s="19"/>
      <c r="E34" s="19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</row>
    <row r="35" spans="3:18" x14ac:dyDescent="0.35">
      <c r="C35" s="5">
        <v>2</v>
      </c>
      <c r="D35" s="19"/>
      <c r="E35" s="19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3:18" x14ac:dyDescent="0.35">
      <c r="C36" s="5">
        <v>3</v>
      </c>
      <c r="D36" s="19"/>
      <c r="E36" s="19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</row>
    <row r="37" spans="3:18" x14ac:dyDescent="0.35">
      <c r="C37" s="5">
        <v>4</v>
      </c>
      <c r="D37" s="19"/>
      <c r="E37" s="19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</row>
    <row r="38" spans="3:18" x14ac:dyDescent="0.35">
      <c r="C38" s="5">
        <v>5</v>
      </c>
      <c r="D38" s="19"/>
      <c r="E38" s="19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</row>
    <row r="39" spans="3:18" x14ac:dyDescent="0.35">
      <c r="C39" s="5">
        <v>6</v>
      </c>
      <c r="D39" s="19"/>
      <c r="E39" s="19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</row>
    <row r="40" spans="3:18" x14ac:dyDescent="0.35">
      <c r="C40" s="5">
        <v>7</v>
      </c>
      <c r="D40" s="19"/>
      <c r="E40" s="19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</row>
    <row r="41" spans="3:18" x14ac:dyDescent="0.35">
      <c r="C41" s="5">
        <v>8</v>
      </c>
      <c r="D41" s="19"/>
      <c r="E41" s="19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</row>
    <row r="42" spans="3:18" x14ac:dyDescent="0.35">
      <c r="C42" s="5">
        <v>9</v>
      </c>
      <c r="D42" s="19"/>
      <c r="E42" s="19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</row>
    <row r="43" spans="3:18" x14ac:dyDescent="0.35">
      <c r="C43" s="5">
        <v>10</v>
      </c>
      <c r="D43" s="19"/>
      <c r="E43" s="19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</row>
    <row r="44" spans="3:18" x14ac:dyDescent="0.35">
      <c r="C44" s="5">
        <v>11</v>
      </c>
      <c r="D44" s="19"/>
      <c r="E44" s="19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</row>
    <row r="45" spans="3:18" x14ac:dyDescent="0.35">
      <c r="C45" s="5">
        <v>12</v>
      </c>
      <c r="D45" s="19"/>
      <c r="E45" s="19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</row>
    <row r="46" spans="3:18" x14ac:dyDescent="0.35">
      <c r="C46" s="5">
        <v>13</v>
      </c>
      <c r="D46" s="19"/>
      <c r="E46" s="19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</row>
    <row r="47" spans="3:18" x14ac:dyDescent="0.35">
      <c r="C47" s="5">
        <v>14</v>
      </c>
      <c r="D47" s="19"/>
      <c r="E47" s="19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</row>
    <row r="48" spans="3:18" x14ac:dyDescent="0.35">
      <c r="F48" s="1"/>
      <c r="G48" s="3"/>
      <c r="H48" s="3"/>
      <c r="I48" s="3"/>
    </row>
    <row r="49" spans="3:18" x14ac:dyDescent="0.35">
      <c r="C49" s="17">
        <v>3</v>
      </c>
      <c r="D49" s="17" t="str" cm="1">
        <f t="array" ref="D49">INDEX(sys.options,C49)</f>
        <v>Option 3 - Deploy equipment health monitoring</v>
      </c>
      <c r="E49" s="17"/>
      <c r="F49" s="17" t="s">
        <v>26</v>
      </c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</row>
    <row r="50" spans="3:18" x14ac:dyDescent="0.35">
      <c r="C50" s="4"/>
      <c r="D50" s="4" t="s">
        <v>57</v>
      </c>
      <c r="E50" s="4" t="s">
        <v>58</v>
      </c>
      <c r="F50" s="4">
        <v>2023</v>
      </c>
      <c r="G50" s="4">
        <v>2024</v>
      </c>
      <c r="H50" s="4">
        <v>2025</v>
      </c>
      <c r="I50" s="4">
        <v>2026</v>
      </c>
      <c r="J50" s="4">
        <v>2027</v>
      </c>
      <c r="K50" s="4">
        <v>2028</v>
      </c>
      <c r="L50" s="4">
        <v>2029</v>
      </c>
      <c r="M50" s="4">
        <v>2030</v>
      </c>
      <c r="N50" s="4">
        <v>2031</v>
      </c>
      <c r="O50" s="4">
        <v>2032</v>
      </c>
      <c r="P50" s="4">
        <v>2033</v>
      </c>
      <c r="Q50" s="4">
        <v>2034</v>
      </c>
      <c r="R50" s="4">
        <v>2035</v>
      </c>
    </row>
    <row r="51" spans="3:18" x14ac:dyDescent="0.35">
      <c r="C51" s="5">
        <v>1</v>
      </c>
      <c r="D51" s="19"/>
      <c r="E51" s="19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</row>
    <row r="52" spans="3:18" x14ac:dyDescent="0.35">
      <c r="C52" s="5">
        <v>2</v>
      </c>
      <c r="D52" s="19"/>
      <c r="E52" s="19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</row>
    <row r="53" spans="3:18" x14ac:dyDescent="0.35">
      <c r="C53" s="5">
        <v>3</v>
      </c>
      <c r="D53" s="19"/>
      <c r="E53" s="19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</row>
    <row r="54" spans="3:18" x14ac:dyDescent="0.35">
      <c r="C54" s="5">
        <v>4</v>
      </c>
      <c r="D54" s="19"/>
      <c r="E54" s="19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</row>
    <row r="55" spans="3:18" x14ac:dyDescent="0.35">
      <c r="C55" s="5">
        <v>5</v>
      </c>
      <c r="D55" s="19"/>
      <c r="E55" s="19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</row>
    <row r="56" spans="3:18" x14ac:dyDescent="0.35">
      <c r="C56" s="5">
        <v>6</v>
      </c>
      <c r="D56" s="19"/>
      <c r="E56" s="19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</row>
    <row r="57" spans="3:18" x14ac:dyDescent="0.35">
      <c r="C57" s="5">
        <v>7</v>
      </c>
      <c r="D57" s="19"/>
      <c r="E57" s="19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</row>
    <row r="58" spans="3:18" x14ac:dyDescent="0.35">
      <c r="C58" s="5">
        <v>8</v>
      </c>
      <c r="D58" s="19"/>
      <c r="E58" s="19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</row>
    <row r="59" spans="3:18" x14ac:dyDescent="0.35">
      <c r="C59" s="5">
        <v>9</v>
      </c>
      <c r="D59" s="19"/>
      <c r="E59" s="19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</row>
    <row r="60" spans="3:18" x14ac:dyDescent="0.35">
      <c r="C60" s="5">
        <v>10</v>
      </c>
      <c r="D60" s="19"/>
      <c r="E60" s="19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</row>
    <row r="61" spans="3:18" x14ac:dyDescent="0.35">
      <c r="C61" s="5">
        <v>11</v>
      </c>
      <c r="D61" s="19"/>
      <c r="E61" s="19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</row>
    <row r="62" spans="3:18" x14ac:dyDescent="0.35">
      <c r="C62" s="5">
        <v>12</v>
      </c>
      <c r="D62" s="19"/>
      <c r="E62" s="19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</row>
    <row r="63" spans="3:18" x14ac:dyDescent="0.35">
      <c r="C63" s="5">
        <v>13</v>
      </c>
      <c r="D63" s="19"/>
      <c r="E63" s="19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</row>
    <row r="64" spans="3:18" x14ac:dyDescent="0.35">
      <c r="C64" s="5">
        <v>14</v>
      </c>
      <c r="D64" s="19"/>
      <c r="E64" s="19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</row>
    <row r="65" spans="1:22" x14ac:dyDescent="0.35">
      <c r="F65" s="1"/>
      <c r="G65" s="3"/>
      <c r="H65" s="3"/>
      <c r="I65" s="3"/>
    </row>
    <row r="66" spans="1:22" ht="15" thickBot="1" x14ac:dyDescent="0.4">
      <c r="F66" s="1"/>
      <c r="G66" s="3"/>
      <c r="H66" s="3"/>
      <c r="I66" s="3"/>
    </row>
    <row r="67" spans="1:22" ht="18.5" thickTop="1" thickBot="1" x14ac:dyDescent="0.4">
      <c r="A67" s="15"/>
      <c r="B67" s="15"/>
      <c r="C67" s="15" t="s">
        <v>59</v>
      </c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</row>
    <row r="68" spans="1:22" ht="15" thickTop="1" x14ac:dyDescent="0.35">
      <c r="E68" s="3"/>
    </row>
    <row r="69" spans="1:22" x14ac:dyDescent="0.35">
      <c r="A69" s="2"/>
      <c r="B69" s="2"/>
      <c r="C69" s="17" t="s">
        <v>60</v>
      </c>
      <c r="D69" s="17"/>
      <c r="E69" s="17"/>
      <c r="F69" s="17" t="s">
        <v>61</v>
      </c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</row>
    <row r="70" spans="1:22" x14ac:dyDescent="0.35">
      <c r="A70" s="2"/>
      <c r="B70" s="2"/>
      <c r="C70" s="4"/>
      <c r="D70" s="4" t="s">
        <v>3</v>
      </c>
      <c r="E70" s="4" t="s">
        <v>1</v>
      </c>
      <c r="F70" s="4">
        <v>2023</v>
      </c>
      <c r="G70" s="4">
        <v>2024</v>
      </c>
      <c r="H70" s="4">
        <v>2025</v>
      </c>
      <c r="I70" s="4">
        <v>2026</v>
      </c>
      <c r="J70" s="4">
        <v>2027</v>
      </c>
      <c r="K70" s="4">
        <v>2028</v>
      </c>
      <c r="L70" s="4">
        <v>2029</v>
      </c>
      <c r="M70" s="4">
        <v>2030</v>
      </c>
      <c r="N70" s="4">
        <v>2031</v>
      </c>
      <c r="O70" s="4">
        <v>2032</v>
      </c>
      <c r="P70" s="4">
        <v>2033</v>
      </c>
      <c r="Q70" s="4">
        <v>2034</v>
      </c>
      <c r="R70" s="4">
        <v>2035</v>
      </c>
    </row>
    <row r="71" spans="1:22" x14ac:dyDescent="0.35">
      <c r="A71" s="2"/>
      <c r="B71" s="2"/>
      <c r="C71" s="5">
        <v>1</v>
      </c>
      <c r="D71" s="5" t="str" cm="1">
        <f t="array" ref="D71">INDEX(sys.options,C71)</f>
        <v>Option 1 - Program consistent with APA's maintenance regime</v>
      </c>
      <c r="E71" s="5" t="s">
        <v>56</v>
      </c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</row>
    <row r="72" spans="1:22" x14ac:dyDescent="0.35">
      <c r="A72" s="2"/>
      <c r="B72" s="2"/>
      <c r="C72" s="5">
        <v>2</v>
      </c>
      <c r="D72" s="5" t="str" cm="1">
        <f t="array" ref="D72">INDEX(sys.options,C72)</f>
        <v>Option 2 - Reactive approach</v>
      </c>
      <c r="E72" s="5" t="s">
        <v>56</v>
      </c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</row>
    <row r="73" spans="1:22" x14ac:dyDescent="0.35">
      <c r="A73" s="2"/>
      <c r="B73" s="2"/>
      <c r="C73" s="5">
        <v>3</v>
      </c>
      <c r="D73" s="5" t="str" cm="1">
        <f t="array" ref="D73">INDEX(sys.options,C73)</f>
        <v>Option 3 - Deploy equipment health monitoring</v>
      </c>
      <c r="E73" s="5" t="s">
        <v>56</v>
      </c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</row>
    <row r="74" spans="1:22" x14ac:dyDescent="0.35">
      <c r="A74" s="2"/>
      <c r="B74" s="2"/>
      <c r="C74" s="5">
        <v>4</v>
      </c>
      <c r="D74" s="5" cm="1">
        <f t="array" ref="D74">INDEX(sys.options,C74)</f>
        <v>0</v>
      </c>
      <c r="E74" s="5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</row>
    <row r="76" spans="1:22" x14ac:dyDescent="0.35">
      <c r="C76" s="17" t="s">
        <v>62</v>
      </c>
      <c r="D76" s="17"/>
      <c r="E76" s="17"/>
      <c r="F76" s="17" t="s">
        <v>26</v>
      </c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</row>
    <row r="77" spans="1:22" x14ac:dyDescent="0.35">
      <c r="C77" s="4"/>
      <c r="D77" s="4" t="s">
        <v>3</v>
      </c>
      <c r="E77" s="4" t="s">
        <v>1</v>
      </c>
      <c r="F77" s="4">
        <v>2023</v>
      </c>
      <c r="G77" s="4">
        <v>2024</v>
      </c>
      <c r="H77" s="4">
        <v>2025</v>
      </c>
      <c r="I77" s="4">
        <v>2026</v>
      </c>
      <c r="J77" s="4">
        <v>2027</v>
      </c>
      <c r="K77" s="4">
        <v>2028</v>
      </c>
      <c r="L77" s="4">
        <v>2029</v>
      </c>
      <c r="M77" s="4">
        <v>2030</v>
      </c>
      <c r="N77" s="4">
        <v>2031</v>
      </c>
      <c r="O77" s="4">
        <v>2032</v>
      </c>
      <c r="P77" s="4">
        <v>2033</v>
      </c>
      <c r="Q77" s="4">
        <v>2034</v>
      </c>
      <c r="R77" s="4">
        <v>2035</v>
      </c>
      <c r="S77" s="7"/>
    </row>
    <row r="78" spans="1:22" x14ac:dyDescent="0.35">
      <c r="C78" s="5">
        <v>1</v>
      </c>
      <c r="D78" s="5" t="str" cm="1">
        <f t="array" ref="D78">INDEX(sys.options,C78)</f>
        <v>Option 1 - Program consistent with APA's maintenance regime</v>
      </c>
      <c r="E78" s="5" t="s">
        <v>56</v>
      </c>
      <c r="F78" s="24">
        <f>SUM(F17:F30)</f>
        <v>0</v>
      </c>
      <c r="G78" s="24">
        <f t="shared" ref="G78:R78" si="0">SUM(G17:G30)</f>
        <v>909500</v>
      </c>
      <c r="H78" s="24">
        <f t="shared" si="0"/>
        <v>1104000</v>
      </c>
      <c r="I78" s="24">
        <f t="shared" si="0"/>
        <v>818000</v>
      </c>
      <c r="J78" s="24">
        <f t="shared" si="0"/>
        <v>1104000</v>
      </c>
      <c r="K78" s="24">
        <f t="shared" si="0"/>
        <v>1022000</v>
      </c>
      <c r="L78" s="24">
        <f t="shared" si="0"/>
        <v>1177500</v>
      </c>
      <c r="M78" s="24">
        <f t="shared" si="0"/>
        <v>0</v>
      </c>
      <c r="N78" s="24">
        <f t="shared" si="0"/>
        <v>0</v>
      </c>
      <c r="O78" s="24">
        <f t="shared" si="0"/>
        <v>0</v>
      </c>
      <c r="P78" s="24">
        <f t="shared" si="0"/>
        <v>0</v>
      </c>
      <c r="Q78" s="24">
        <f t="shared" si="0"/>
        <v>0</v>
      </c>
      <c r="R78" s="24">
        <f t="shared" si="0"/>
        <v>0</v>
      </c>
      <c r="S78" s="6"/>
    </row>
    <row r="79" spans="1:22" x14ac:dyDescent="0.35">
      <c r="C79" s="5">
        <v>2</v>
      </c>
      <c r="D79" s="5" t="str" cm="1">
        <f t="array" ref="D79">INDEX(sys.options,C79)</f>
        <v>Option 2 - Reactive approach</v>
      </c>
      <c r="E79" s="5" t="s">
        <v>56</v>
      </c>
      <c r="F79" s="24">
        <f>SUM(F34:F47)</f>
        <v>0</v>
      </c>
      <c r="G79" s="24">
        <f t="shared" ref="G79:R79" si="1">SUM(G34:G47)</f>
        <v>0</v>
      </c>
      <c r="H79" s="24">
        <f t="shared" si="1"/>
        <v>0</v>
      </c>
      <c r="I79" s="24">
        <f t="shared" si="1"/>
        <v>0</v>
      </c>
      <c r="J79" s="24">
        <f t="shared" si="1"/>
        <v>0</v>
      </c>
      <c r="K79" s="24">
        <f t="shared" si="1"/>
        <v>0</v>
      </c>
      <c r="L79" s="24">
        <f t="shared" si="1"/>
        <v>0</v>
      </c>
      <c r="M79" s="24">
        <f t="shared" si="1"/>
        <v>0</v>
      </c>
      <c r="N79" s="24">
        <f t="shared" si="1"/>
        <v>0</v>
      </c>
      <c r="O79" s="24">
        <f t="shared" si="1"/>
        <v>0</v>
      </c>
      <c r="P79" s="24">
        <f t="shared" si="1"/>
        <v>0</v>
      </c>
      <c r="Q79" s="24">
        <f t="shared" si="1"/>
        <v>0</v>
      </c>
      <c r="R79" s="24">
        <f t="shared" si="1"/>
        <v>0</v>
      </c>
      <c r="S79" s="6"/>
    </row>
    <row r="80" spans="1:22" x14ac:dyDescent="0.35">
      <c r="C80" s="5">
        <v>3</v>
      </c>
      <c r="D80" s="5" t="str" cm="1">
        <f t="array" ref="D80">INDEX(sys.options,C80)</f>
        <v>Option 3 - Deploy equipment health monitoring</v>
      </c>
      <c r="E80" s="5" t="s">
        <v>56</v>
      </c>
      <c r="F80" s="24">
        <f>SUM(F51:F64)</f>
        <v>0</v>
      </c>
      <c r="G80" s="24">
        <f t="shared" ref="G80:R80" si="2">SUM(G51:G64)</f>
        <v>0</v>
      </c>
      <c r="H80" s="24">
        <f t="shared" si="2"/>
        <v>0</v>
      </c>
      <c r="I80" s="24">
        <f t="shared" si="2"/>
        <v>0</v>
      </c>
      <c r="J80" s="24">
        <f t="shared" si="2"/>
        <v>0</v>
      </c>
      <c r="K80" s="24">
        <f t="shared" si="2"/>
        <v>0</v>
      </c>
      <c r="L80" s="24">
        <f t="shared" si="2"/>
        <v>0</v>
      </c>
      <c r="M80" s="24">
        <f t="shared" si="2"/>
        <v>0</v>
      </c>
      <c r="N80" s="24">
        <f t="shared" si="2"/>
        <v>0</v>
      </c>
      <c r="O80" s="24">
        <f t="shared" si="2"/>
        <v>0</v>
      </c>
      <c r="P80" s="24">
        <f t="shared" si="2"/>
        <v>0</v>
      </c>
      <c r="Q80" s="24">
        <f t="shared" si="2"/>
        <v>0</v>
      </c>
      <c r="R80" s="24">
        <f t="shared" si="2"/>
        <v>0</v>
      </c>
      <c r="S80" s="6"/>
    </row>
    <row r="81" spans="3:19" x14ac:dyDescent="0.35">
      <c r="C81" s="5">
        <v>4</v>
      </c>
      <c r="D81" s="5" cm="1">
        <f t="array" ref="D81">INDEX(sys.options,C81)</f>
        <v>0</v>
      </c>
      <c r="E81" s="5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6"/>
    </row>
    <row r="83" spans="3:19" x14ac:dyDescent="0.35">
      <c r="C83" s="17" t="s">
        <v>63</v>
      </c>
      <c r="D83" s="17"/>
      <c r="E83" s="17"/>
      <c r="F83" s="17"/>
      <c r="G83" s="17"/>
      <c r="H83" s="17"/>
      <c r="I83" s="17"/>
      <c r="J83" s="17"/>
      <c r="K83" s="17"/>
    </row>
    <row r="84" spans="3:19" x14ac:dyDescent="0.35">
      <c r="C84" s="4"/>
      <c r="D84" s="4" t="s">
        <v>3</v>
      </c>
      <c r="E84" s="4" t="s">
        <v>1</v>
      </c>
      <c r="F84" s="4" t="s">
        <v>64</v>
      </c>
      <c r="G84" s="4" t="s">
        <v>9</v>
      </c>
      <c r="H84" s="4" t="s">
        <v>6</v>
      </c>
      <c r="I84" s="4" t="s">
        <v>7</v>
      </c>
      <c r="J84" s="4" t="s">
        <v>4</v>
      </c>
      <c r="K84" s="25" t="s">
        <v>8</v>
      </c>
    </row>
    <row r="85" spans="3:19" x14ac:dyDescent="0.35">
      <c r="C85" s="5">
        <v>1</v>
      </c>
      <c r="D85" s="5" t="str" cm="1">
        <f t="array" ref="D85">INDEX(sys.options,C85)</f>
        <v>Option 1 - Program consistent with APA's maintenance regime</v>
      </c>
      <c r="E85" s="5" t="s">
        <v>56</v>
      </c>
      <c r="F85" s="26">
        <f>NPV(RealWACC,F78:R78)*(1+RealWACC)/millions</f>
        <v>5.1313238996238688</v>
      </c>
      <c r="G85" s="26">
        <f>SUM(F78:G78)/millions</f>
        <v>0.90949999999999998</v>
      </c>
      <c r="H85" s="26">
        <f>SUM(H78:L78)/millions</f>
        <v>5.2255000000000003</v>
      </c>
      <c r="I85" s="26">
        <f>SUM(M78:Q78)/1000000</f>
        <v>0</v>
      </c>
      <c r="J85" s="26">
        <f>SUM(G85:I85)</f>
        <v>6.1349999999999998</v>
      </c>
      <c r="K85" s="26">
        <f>SUM(F78:Q78)/millions-J85</f>
        <v>0</v>
      </c>
    </row>
    <row r="86" spans="3:19" x14ac:dyDescent="0.35">
      <c r="C86" s="5">
        <v>2</v>
      </c>
      <c r="D86" s="5" t="str" cm="1">
        <f t="array" ref="D86">INDEX(sys.options,C86)</f>
        <v>Option 2 - Reactive approach</v>
      </c>
      <c r="E86" s="5" t="s">
        <v>56</v>
      </c>
      <c r="F86" s="26">
        <f>NPV(RealWACC,F79:R79)*(1+RealWACC)/millions</f>
        <v>0</v>
      </c>
      <c r="G86" s="26">
        <f>SUM(F79:G79)/millions</f>
        <v>0</v>
      </c>
      <c r="H86" s="26">
        <f>SUM(H79:L79)/millions</f>
        <v>0</v>
      </c>
      <c r="I86" s="26">
        <f>SUM(M79:Q79)/1000000</f>
        <v>0</v>
      </c>
      <c r="J86" s="26">
        <f t="shared" ref="J86:J88" si="3">SUM(G86:I86)</f>
        <v>0</v>
      </c>
      <c r="K86" s="26">
        <f>SUM(F79:Q79)/millions-J86</f>
        <v>0</v>
      </c>
    </row>
    <row r="87" spans="3:19" x14ac:dyDescent="0.35">
      <c r="C87" s="5">
        <v>3</v>
      </c>
      <c r="D87" s="5" t="str" cm="1">
        <f t="array" ref="D87">INDEX(sys.options,C87)</f>
        <v>Option 3 - Deploy equipment health monitoring</v>
      </c>
      <c r="E87" s="5" t="s">
        <v>56</v>
      </c>
      <c r="F87" s="26">
        <f>NPV(RealWACC,F80:R80)*(1+RealWACC)/millions</f>
        <v>0</v>
      </c>
      <c r="G87" s="26">
        <f>SUM(F80:G80)/millions</f>
        <v>0</v>
      </c>
      <c r="H87" s="26">
        <f>SUM(H80:L80)/millions</f>
        <v>0</v>
      </c>
      <c r="I87" s="26">
        <f>SUM(M80:Q80)/1000000</f>
        <v>0</v>
      </c>
      <c r="J87" s="26">
        <f t="shared" si="3"/>
        <v>0</v>
      </c>
      <c r="K87" s="26">
        <f>SUM(F80:P80)/millions-J87</f>
        <v>0</v>
      </c>
    </row>
    <row r="88" spans="3:19" x14ac:dyDescent="0.35">
      <c r="C88" s="5">
        <v>4</v>
      </c>
      <c r="D88" s="5" cm="1">
        <f t="array" ref="D88">INDEX(sys.options,C88)</f>
        <v>0</v>
      </c>
      <c r="E88" s="5"/>
      <c r="F88" s="26">
        <f>NPV(RealWACC,F81:R81)*(1+RealWACC)/millions</f>
        <v>0</v>
      </c>
      <c r="G88" s="26">
        <f>SUM(F81:G81)/millions</f>
        <v>0</v>
      </c>
      <c r="H88" s="26">
        <f>SUM(H81:L81)/millions</f>
        <v>0</v>
      </c>
      <c r="I88" s="26">
        <f>SUM(M81:Q81)/1000000</f>
        <v>0</v>
      </c>
      <c r="J88" s="26">
        <f t="shared" si="3"/>
        <v>0</v>
      </c>
      <c r="K88" s="26">
        <f>SUM(F81:P81)/millions-J88</f>
        <v>0</v>
      </c>
    </row>
    <row r="89" spans="3:19" x14ac:dyDescent="0.35">
      <c r="F89" s="1"/>
      <c r="G89" s="3"/>
      <c r="H89" s="3"/>
      <c r="I89" s="3"/>
    </row>
    <row r="90" spans="3:19" x14ac:dyDescent="0.35">
      <c r="F90" s="1"/>
      <c r="G90" s="3"/>
      <c r="H90" s="3"/>
      <c r="I90" s="3"/>
    </row>
    <row r="91" spans="3:19" x14ac:dyDescent="0.35">
      <c r="F91" s="1"/>
      <c r="G91" s="3"/>
      <c r="H91" s="3"/>
      <c r="I91" s="3"/>
    </row>
    <row r="92" spans="3:19" x14ac:dyDescent="0.35">
      <c r="F92" s="1"/>
      <c r="G92" s="3"/>
      <c r="H92" s="3"/>
      <c r="I92" s="3"/>
    </row>
    <row r="93" spans="3:19" x14ac:dyDescent="0.35">
      <c r="F93" s="1"/>
      <c r="G93" s="3"/>
      <c r="H93" s="3"/>
      <c r="I93" s="3"/>
    </row>
    <row r="94" spans="3:19" x14ac:dyDescent="0.35">
      <c r="F94" s="1"/>
      <c r="G94" s="3"/>
      <c r="H94" s="3"/>
      <c r="I94" s="3"/>
    </row>
    <row r="95" spans="3:19" x14ac:dyDescent="0.35">
      <c r="F95" s="1"/>
      <c r="G95" s="3"/>
      <c r="H95" s="3"/>
      <c r="I95" s="3"/>
    </row>
    <row r="96" spans="3:19" x14ac:dyDescent="0.35">
      <c r="F96" s="1"/>
      <c r="G96" s="3"/>
      <c r="H96" s="3"/>
      <c r="I96" s="3"/>
    </row>
    <row r="97" spans="6:9" x14ac:dyDescent="0.35">
      <c r="F97" s="1"/>
      <c r="G97" s="3"/>
      <c r="H97" s="3"/>
      <c r="I97" s="3"/>
    </row>
    <row r="98" spans="6:9" x14ac:dyDescent="0.35">
      <c r="F98" s="3"/>
      <c r="G98" s="3"/>
      <c r="H98" s="3"/>
      <c r="I98" s="3"/>
    </row>
    <row r="99" spans="6:9" x14ac:dyDescent="0.35">
      <c r="F99" s="3"/>
      <c r="G99" s="3"/>
      <c r="H99" s="3"/>
      <c r="I99" s="3"/>
    </row>
    <row r="100" spans="6:9" x14ac:dyDescent="0.35">
      <c r="F100" s="1"/>
      <c r="G100" s="3"/>
      <c r="H100" s="3"/>
      <c r="I100" s="3"/>
    </row>
    <row r="101" spans="6:9" x14ac:dyDescent="0.35">
      <c r="F101" s="1"/>
      <c r="G101" s="3"/>
      <c r="H101" s="3"/>
      <c r="I101" s="3"/>
    </row>
    <row r="102" spans="6:9" x14ac:dyDescent="0.35">
      <c r="F102" s="1"/>
      <c r="G102" s="3"/>
      <c r="H102" s="3"/>
      <c r="I102" s="3"/>
    </row>
    <row r="103" spans="6:9" x14ac:dyDescent="0.35">
      <c r="F103" s="1"/>
      <c r="G103" s="3"/>
      <c r="H103" s="3"/>
      <c r="I103" s="3"/>
    </row>
    <row r="104" spans="6:9" x14ac:dyDescent="0.35">
      <c r="F104" s="1"/>
      <c r="G104" s="3"/>
      <c r="H104" s="3"/>
      <c r="I104" s="3"/>
    </row>
    <row r="105" spans="6:9" x14ac:dyDescent="0.35">
      <c r="F105" s="1"/>
      <c r="G105" s="3"/>
      <c r="H105" s="3"/>
      <c r="I105" s="3"/>
    </row>
    <row r="106" spans="6:9" x14ac:dyDescent="0.35">
      <c r="F106" s="1"/>
      <c r="G106" s="3"/>
      <c r="H106" s="3"/>
      <c r="I106" s="3"/>
    </row>
    <row r="107" spans="6:9" x14ac:dyDescent="0.35">
      <c r="F107" s="1"/>
      <c r="G107" s="3"/>
      <c r="H107" s="3"/>
      <c r="I107" s="3"/>
    </row>
    <row r="108" spans="6:9" x14ac:dyDescent="0.35">
      <c r="F108" s="1"/>
      <c r="G108" s="3"/>
      <c r="H108" s="3"/>
      <c r="I108" s="3"/>
    </row>
    <row r="109" spans="6:9" x14ac:dyDescent="0.35">
      <c r="F109" s="1"/>
      <c r="G109" s="3"/>
      <c r="H109" s="3"/>
      <c r="I109" s="3"/>
    </row>
    <row r="110" spans="6:9" x14ac:dyDescent="0.35">
      <c r="F110" s="1"/>
      <c r="G110" s="3"/>
      <c r="H110" s="3"/>
      <c r="I110" s="3"/>
    </row>
    <row r="111" spans="6:9" x14ac:dyDescent="0.35">
      <c r="F111" s="1"/>
      <c r="G111" s="3"/>
      <c r="H111" s="3"/>
      <c r="I111" s="3"/>
    </row>
    <row r="112" spans="6:9" x14ac:dyDescent="0.35">
      <c r="F112" s="1"/>
      <c r="G112" s="3"/>
      <c r="H112" s="3"/>
      <c r="I112" s="3"/>
    </row>
    <row r="113" spans="1:22" x14ac:dyDescent="0.35">
      <c r="F113" s="1"/>
      <c r="G113" s="3"/>
      <c r="H113" s="3"/>
      <c r="I113" s="3"/>
    </row>
    <row r="114" spans="1:22" x14ac:dyDescent="0.35">
      <c r="F114" s="1"/>
      <c r="G114" s="3"/>
      <c r="H114" s="3"/>
      <c r="I114" s="3"/>
    </row>
    <row r="115" spans="1:22" x14ac:dyDescent="0.35"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</row>
    <row r="116" spans="1:22" x14ac:dyDescent="0.35"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</row>
    <row r="117" spans="1:22" x14ac:dyDescent="0.35"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</row>
    <row r="118" spans="1:22" x14ac:dyDescent="0.35"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</row>
    <row r="119" spans="1:22" x14ac:dyDescent="0.35"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</row>
    <row r="120" spans="1:22" x14ac:dyDescent="0.35">
      <c r="A120" s="2"/>
      <c r="B120" s="2"/>
      <c r="C120" s="2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</row>
    <row r="121" spans="1:22" x14ac:dyDescent="0.35">
      <c r="A121" s="2"/>
      <c r="B121" s="2"/>
      <c r="C121" s="2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</row>
    <row r="122" spans="1:22" x14ac:dyDescent="0.35">
      <c r="A122" s="2"/>
      <c r="B122" s="2"/>
      <c r="C122" s="2"/>
      <c r="D122" s="2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</row>
    <row r="123" spans="1:22" x14ac:dyDescent="0.35">
      <c r="A123" s="2"/>
      <c r="B123" s="2"/>
      <c r="C123" s="2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</row>
    <row r="124" spans="1:22" x14ac:dyDescent="0.35">
      <c r="A124" s="2"/>
      <c r="B124" s="2"/>
      <c r="C124" s="2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</row>
    <row r="125" spans="1:22" x14ac:dyDescent="0.35">
      <c r="A125" s="2"/>
      <c r="B125" s="2"/>
      <c r="C125" s="2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</row>
    <row r="126" spans="1:22" x14ac:dyDescent="0.35">
      <c r="A126" s="2"/>
      <c r="B126" s="2"/>
      <c r="C126" s="2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</row>
    <row r="127" spans="1:22" x14ac:dyDescent="0.35"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</row>
    <row r="128" spans="1:22" x14ac:dyDescent="0.35">
      <c r="D128" s="2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</row>
    <row r="129" spans="4:23" x14ac:dyDescent="0.35"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7"/>
    </row>
    <row r="130" spans="4:23" x14ac:dyDescent="0.35"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6"/>
    </row>
    <row r="131" spans="4:23" x14ac:dyDescent="0.35"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6"/>
    </row>
    <row r="132" spans="4:23" x14ac:dyDescent="0.35"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6"/>
    </row>
    <row r="133" spans="4:23" x14ac:dyDescent="0.35"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6"/>
    </row>
    <row r="134" spans="4:23" x14ac:dyDescent="0.35"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</row>
    <row r="135" spans="4:23" x14ac:dyDescent="0.35"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</row>
    <row r="136" spans="4:23" x14ac:dyDescent="0.35"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</row>
    <row r="137" spans="4:23" x14ac:dyDescent="0.35"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</row>
    <row r="138" spans="4:23" x14ac:dyDescent="0.35"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</row>
    <row r="139" spans="4:23" x14ac:dyDescent="0.35">
      <c r="D139" s="2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</row>
    <row r="140" spans="4:23" x14ac:dyDescent="0.35"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</row>
    <row r="141" spans="4:23" x14ac:dyDescent="0.35"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</row>
    <row r="142" spans="4:23" x14ac:dyDescent="0.35"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</row>
    <row r="143" spans="4:23" x14ac:dyDescent="0.35"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</row>
    <row r="144" spans="4:23" x14ac:dyDescent="0.35"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</row>
    <row r="145" spans="5:22" x14ac:dyDescent="0.35"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</row>
    <row r="146" spans="5:22" x14ac:dyDescent="0.35"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</row>
    <row r="147" spans="5:22" x14ac:dyDescent="0.35"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</row>
    <row r="148" spans="5:22" x14ac:dyDescent="0.35"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</row>
    <row r="149" spans="5:22" x14ac:dyDescent="0.35"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</row>
    <row r="150" spans="5:22" x14ac:dyDescent="0.35"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13840557847574E8A2F34BEAF52EB06" ma:contentTypeVersion="16" ma:contentTypeDescription="Create a new document." ma:contentTypeScope="" ma:versionID="171d3d7ba4714804697c7c907862e35b">
  <xsd:schema xmlns:xsd="http://www.w3.org/2001/XMLSchema" xmlns:xs="http://www.w3.org/2001/XMLSchema" xmlns:p="http://schemas.microsoft.com/office/2006/metadata/properties" xmlns:ns2="11cdd4fa-266d-4037-89ac-74561c71e551" xmlns:ns3="74d6daee-f4a7-4732-a98f-e16bcf69aece" targetNamespace="http://schemas.microsoft.com/office/2006/metadata/properties" ma:root="true" ma:fieldsID="9fbb99f91ff5e90d76996f72b65409aa" ns2:_="" ns3:_="">
    <xsd:import namespace="11cdd4fa-266d-4037-89ac-74561c71e551"/>
    <xsd:import namespace="74d6daee-f4a7-4732-a98f-e16bcf69aec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cdd4fa-266d-4037-89ac-74561c71e55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0eeeb581-cbb3-4079-81a4-cc92836bd05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d6daee-f4a7-4732-a98f-e16bcf69aec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c9f5d188-7959-4383-af8d-fe7395181e03}" ma:internalName="TaxCatchAll" ma:showField="CatchAllData" ma:web="74d6daee-f4a7-4732-a98f-e16bcf69aec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4d6daee-f4a7-4732-a98f-e16bcf69aece" xsi:nil="true"/>
    <lcf76f155ced4ddcb4097134ff3c332f xmlns="11cdd4fa-266d-4037-89ac-74561c71e551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DFFCF996-11B3-4BC6-82B9-C164F8FA23DA}"/>
</file>

<file path=customXml/itemProps2.xml><?xml version="1.0" encoding="utf-8"?>
<ds:datastoreItem xmlns:ds="http://schemas.openxmlformats.org/officeDocument/2006/customXml" ds:itemID="{908AE462-3E38-4454-8E09-F23A2940A7D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DC465A0-F87A-4CE1-99BE-CF3EC1E29C13}">
  <ds:schemaRefs>
    <ds:schemaRef ds:uri="http://schemas.microsoft.com/office/infopath/2007/PartnerControls"/>
    <ds:schemaRef ds:uri="http://purl.org/dc/elements/1.1/"/>
    <ds:schemaRef ds:uri="http://schemas.microsoft.com/office/2006/documentManagement/types"/>
    <ds:schemaRef ds:uri="http://schemas.microsoft.com/office/2006/metadata/properties"/>
    <ds:schemaRef ds:uri="74c04105-76d9-4256-9364-af51479a327e"/>
    <ds:schemaRef ds:uri="http://purl.org/dc/dcmitype/"/>
    <ds:schemaRef ds:uri="http://purl.org/dc/terms/"/>
    <ds:schemaRef ds:uri="http://schemas.openxmlformats.org/package/2006/metadata/core-properties"/>
    <ds:schemaRef ds:uri="657bab12-2230-4ba5-9c0a-1023524d9930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Cover</vt:lpstr>
      <vt:lpstr>Sys</vt:lpstr>
      <vt:lpstr>C|NPV-Turbine</vt:lpstr>
      <vt:lpstr>C|NPV-GEAs</vt:lpstr>
      <vt:lpstr>millions</vt:lpstr>
      <vt:lpstr>RealWACC</vt:lpstr>
      <vt:lpstr>sys.options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James Turnley</dc:creator>
  <cp:lastModifiedBy>James Turnley</cp:lastModifiedBy>
  <dcterms:created xsi:type="dcterms:W3CDTF">2023-10-31T05:42:35Z</dcterms:created>
  <dcterms:modified xsi:type="dcterms:W3CDTF">2023-12-17T23:05:43Z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0x010100713840557847574E8A2F34BEAF52EB06</vt:lpwstr>
  </property>
  <property fmtid="{D5CDD505-2E9C-101B-9397-08002B2CF9AE}" pid="3" name="MediaServiceImageTags">
    <vt:lpwstr/>
  </property>
</Properties>
</file>