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amscloud.sharepoint.com/sites/Goldfields2025-29AccessArrangementproposal/Shared Documents/01. GGP 2025-29 AA Revised proposal 5 September 2024/a. Final PDF &amp; Excel workbooks/"/>
    </mc:Choice>
  </mc:AlternateContent>
  <xr:revisionPtr revIDLastSave="810" documentId="13_ncr:1_{D75C016E-5731-4794-9C46-7872BBA0BF9F}" xr6:coauthVersionLast="47" xr6:coauthVersionMax="47" xr10:uidLastSave="{EFD1234B-6251-460B-90F9-470C16208D82}"/>
  <bookViews>
    <workbookView xWindow="-14055" yWindow="-24000" windowWidth="28800" windowHeight="23400" xr2:uid="{136B77D9-0212-43F4-85A5-E67E06EB0819}"/>
  </bookViews>
  <sheets>
    <sheet name="Cover" sheetId="10" r:id="rId1"/>
    <sheet name="1. AA4 actual" sheetId="11" r:id="rId2"/>
    <sheet name="2. AA5 forecast" sheetId="12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2" l="1"/>
  <c r="D29" i="12"/>
  <c r="E29" i="12"/>
  <c r="F29" i="12"/>
  <c r="G29" i="12"/>
  <c r="C27" i="11"/>
  <c r="D27" i="11"/>
  <c r="E26" i="11"/>
  <c r="F26" i="11"/>
  <c r="G26" i="11"/>
  <c r="C39" i="11"/>
  <c r="D39" i="11"/>
  <c r="E39" i="11"/>
  <c r="F39" i="11"/>
  <c r="G39" i="11"/>
  <c r="F40" i="11"/>
  <c r="G40" i="11"/>
  <c r="D30" i="12"/>
  <c r="G30" i="12"/>
  <c r="F30" i="12"/>
  <c r="E30" i="12"/>
  <c r="C30" i="12"/>
  <c r="G28" i="12"/>
  <c r="F28" i="12"/>
  <c r="E28" i="12"/>
  <c r="D28" i="12"/>
  <c r="C28" i="12"/>
  <c r="D40" i="11"/>
  <c r="D26" i="11"/>
  <c r="C26" i="11"/>
  <c r="E40" i="11"/>
  <c r="G27" i="11"/>
  <c r="F27" i="11"/>
  <c r="E27" i="11"/>
  <c r="C40" i="11"/>
</calcChain>
</file>

<file path=xl/sharedStrings.xml><?xml version="1.0" encoding="utf-8"?>
<sst xmlns="http://schemas.openxmlformats.org/spreadsheetml/2006/main" count="95" uniqueCount="26">
  <si>
    <t>Demand forecasts (capacity and throughput) for pipeline services</t>
  </si>
  <si>
    <t>Unit</t>
  </si>
  <si>
    <t>TJ/day</t>
  </si>
  <si>
    <t>N/A</t>
  </si>
  <si>
    <t>Goldfields Gas Pipeline Access Arrangement 2025-29</t>
  </si>
  <si>
    <t>Demand forecast - Historic</t>
  </si>
  <si>
    <t>AA4 ERA approved forecasts</t>
  </si>
  <si>
    <t>Average capacity</t>
  </si>
  <si>
    <t>Average throughput</t>
  </si>
  <si>
    <t>Actual demand</t>
  </si>
  <si>
    <t>%</t>
  </si>
  <si>
    <t>Demand forecast - AA5 contracted capacity and throughput</t>
  </si>
  <si>
    <t>AA5 forecasts - Yarraloola</t>
  </si>
  <si>
    <t>AA5 forecasts - NGI</t>
  </si>
  <si>
    <t>AA5 forecasts - Total</t>
  </si>
  <si>
    <t>Demand forecasts - Contracted capacity for pipeline services</t>
  </si>
  <si>
    <t>Variance</t>
  </si>
  <si>
    <t>Demand forecasts - Throughput for pipeline services</t>
  </si>
  <si>
    <t>Maximum</t>
  </si>
  <si>
    <t>Average</t>
  </si>
  <si>
    <t>Minimum</t>
  </si>
  <si>
    <t>Maximum contracted capacity</t>
  </si>
  <si>
    <t>Average contracted capacity</t>
  </si>
  <si>
    <t>Minimum contracted capacity</t>
  </si>
  <si>
    <t>Demand Forecast Model - Public</t>
  </si>
  <si>
    <t>Attachment 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</si>
</sst>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C09]d\ mmmm\ yyyy;@"/>
    <numFmt numFmtId="166" formatCode="0.00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rgb="FF007300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1"/>
      <color theme="1"/>
      <name val="Century Gothic"/>
      <family val="2"/>
    </font>
    <font>
      <b/>
      <sz val="22"/>
      <color rgb="FF007300"/>
      <name val="Century Gothic"/>
      <family val="2"/>
    </font>
    <font>
      <b/>
      <sz val="22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7300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rgb="FF007300"/>
      </top>
      <bottom style="thick">
        <color rgb="FF007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1" applyNumberFormat="0" applyFill="0" applyProtection="0">
      <alignment vertical="center"/>
    </xf>
  </cellStyleXfs>
  <cellXfs count="22">
    <xf numFmtId="0" fontId="0" fillId="0" borderId="0" xfId="0"/>
    <xf numFmtId="0" fontId="2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7" fillId="0" borderId="1" xfId="2" applyFont="1">
      <alignment vertical="center"/>
    </xf>
    <xf numFmtId="0" fontId="3" fillId="0" borderId="1" xfId="2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165" fontId="9" fillId="0" borderId="0" xfId="0" applyNumberFormat="1" applyFont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6" fontId="2" fillId="0" borderId="0" xfId="0" applyNumberFormat="1" applyFont="1"/>
    <xf numFmtId="167" fontId="2" fillId="0" borderId="2" xfId="1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</cellXfs>
  <cellStyles count="3">
    <cellStyle name="Normal" xfId="0" builtinId="0"/>
    <cellStyle name="Per cent" xfId="1" builtinId="5"/>
    <cellStyle name="Title" xfId="2" builtinId="15"/>
  </cellStyles>
  <dxfs count="0"/>
  <tableStyles count="0" defaultTableStyle="TableStyleMedium2" defaultPivotStyle="PivotStyleLight16"/>
  <colors>
    <mruColors>
      <color rgb="FFFFEEA7"/>
      <color rgb="FF00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44452</xdr:rowOff>
    </xdr:from>
    <xdr:to>
      <xdr:col>6</xdr:col>
      <xdr:colOff>435389</xdr:colOff>
      <xdr:row>42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2EDB6B-7EDD-4705-9164-2F25033738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219077"/>
          <a:ext cx="5639214" cy="70072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1550035</xdr:colOff>
      <xdr:row>11</xdr:row>
      <xdr:rowOff>85091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4A8016-CD83-4914-8CF5-E73308B5D9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186E9A-D3B9-420E-B266-5B7EAA9A54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BDA5-AFC9-4A54-84F6-0731C1EAFAE4}">
  <dimension ref="B45:J50"/>
  <sheetViews>
    <sheetView showGridLines="0" tabSelected="1" zoomScale="85" zoomScaleNormal="85" workbookViewId="0">
      <selection activeCell="B49" sqref="B49"/>
    </sheetView>
  </sheetViews>
  <sheetFormatPr defaultColWidth="8.7265625" defaultRowHeight="13.5" x14ac:dyDescent="0.25"/>
  <cols>
    <col min="1" max="1" width="5.1796875" style="1" customWidth="1"/>
    <col min="2" max="2" width="37.36328125" style="1" bestFit="1" customWidth="1"/>
    <col min="3" max="16384" width="8.7265625" style="1"/>
  </cols>
  <sheetData>
    <row r="45" spans="2:10" ht="17.149999999999999" customHeight="1" thickBot="1" x14ac:dyDescent="0.3"/>
    <row r="46" spans="2:10" ht="50.5" customHeight="1" thickTop="1" thickBot="1" x14ac:dyDescent="0.3">
      <c r="B46" s="6" t="s">
        <v>4</v>
      </c>
      <c r="C46" s="7"/>
      <c r="D46" s="7"/>
      <c r="E46" s="7"/>
      <c r="F46" s="7"/>
      <c r="G46" s="7"/>
      <c r="H46" s="7"/>
      <c r="I46" s="7"/>
      <c r="J46" s="7"/>
    </row>
    <row r="47" spans="2:10" ht="28.5" customHeight="1" thickTop="1" x14ac:dyDescent="0.5">
      <c r="B47" s="8"/>
    </row>
    <row r="48" spans="2:10" ht="20.5" x14ac:dyDescent="0.4">
      <c r="B48" s="9" t="s">
        <v>25</v>
      </c>
    </row>
    <row r="49" spans="2:2" ht="19.5" x14ac:dyDescent="0.35">
      <c r="B49" s="10" t="s">
        <v>24</v>
      </c>
    </row>
    <row r="50" spans="2:2" ht="20.5" x14ac:dyDescent="0.4">
      <c r="B50" s="11">
        <v>45540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AB32-64F2-4682-95E9-DA94324C71E7}">
  <dimension ref="A13:H40"/>
  <sheetViews>
    <sheetView showGridLines="0" zoomScale="145" zoomScaleNormal="145" workbookViewId="0">
      <selection activeCell="D40" sqref="D40"/>
    </sheetView>
  </sheetViews>
  <sheetFormatPr defaultColWidth="8.7265625" defaultRowHeight="13.5" x14ac:dyDescent="0.25"/>
  <cols>
    <col min="1" max="1" width="36.36328125" style="1" customWidth="1"/>
    <col min="2" max="2" width="12.453125" style="1" bestFit="1" customWidth="1"/>
    <col min="3" max="3" width="9.54296875" style="1" bestFit="1" customWidth="1"/>
    <col min="4" max="6" width="8.81640625" style="1" bestFit="1" customWidth="1"/>
    <col min="7" max="7" width="9.453125" style="1" bestFit="1" customWidth="1"/>
    <col min="8" max="16384" width="8.7265625" style="1"/>
  </cols>
  <sheetData>
    <row r="13" spans="1:8" ht="14" thickBot="1" x14ac:dyDescent="0.3"/>
    <row r="14" spans="1:8" ht="19.5" customHeight="1" thickTop="1" thickBot="1" x14ac:dyDescent="0.4">
      <c r="A14" s="7" t="s">
        <v>5</v>
      </c>
      <c r="B14" s="7"/>
      <c r="C14" s="7"/>
      <c r="D14" s="7"/>
      <c r="E14" s="7"/>
      <c r="F14" s="7"/>
      <c r="G14" s="7"/>
      <c r="H14"/>
    </row>
    <row r="15" spans="1:8" ht="14" thickTop="1" x14ac:dyDescent="0.25"/>
    <row r="16" spans="1:8" ht="14" x14ac:dyDescent="0.3">
      <c r="A16" s="2" t="s">
        <v>15</v>
      </c>
      <c r="B16" s="3"/>
      <c r="C16" s="3"/>
      <c r="D16" s="3"/>
      <c r="E16" s="3"/>
      <c r="F16" s="3"/>
      <c r="G16" s="3"/>
    </row>
    <row r="17" spans="1:8" ht="14" x14ac:dyDescent="0.3">
      <c r="A17" s="4" t="s">
        <v>6</v>
      </c>
      <c r="B17" s="5" t="s">
        <v>1</v>
      </c>
      <c r="C17" s="5">
        <v>2020</v>
      </c>
      <c r="D17" s="5">
        <v>2021</v>
      </c>
      <c r="E17" s="5">
        <v>2022</v>
      </c>
      <c r="F17" s="5">
        <v>2023</v>
      </c>
      <c r="G17" s="5">
        <v>2024</v>
      </c>
    </row>
    <row r="18" spans="1:8" x14ac:dyDescent="0.25">
      <c r="A18" s="12" t="s">
        <v>21</v>
      </c>
      <c r="B18" s="13" t="s">
        <v>2</v>
      </c>
      <c r="C18" s="14">
        <v>110.53</v>
      </c>
      <c r="D18" s="14">
        <v>110.53</v>
      </c>
      <c r="E18" s="14">
        <v>110.53</v>
      </c>
      <c r="F18" s="14">
        <v>110.53</v>
      </c>
      <c r="G18" s="14">
        <v>110.53</v>
      </c>
      <c r="H18" s="15"/>
    </row>
    <row r="19" spans="1:8" x14ac:dyDescent="0.25">
      <c r="A19" s="12" t="s">
        <v>22</v>
      </c>
      <c r="B19" s="13" t="s">
        <v>2</v>
      </c>
      <c r="C19" s="14">
        <v>110.53</v>
      </c>
      <c r="D19" s="14">
        <v>110.53</v>
      </c>
      <c r="E19" s="14">
        <v>110.53</v>
      </c>
      <c r="F19" s="14">
        <v>110.53</v>
      </c>
      <c r="G19" s="14">
        <v>110.53</v>
      </c>
      <c r="H19" s="15"/>
    </row>
    <row r="20" spans="1:8" x14ac:dyDescent="0.25">
      <c r="A20" s="12" t="s">
        <v>23</v>
      </c>
      <c r="B20" s="13" t="s">
        <v>2</v>
      </c>
      <c r="C20" s="14" t="s">
        <v>3</v>
      </c>
      <c r="D20" s="14" t="s">
        <v>3</v>
      </c>
      <c r="E20" s="14" t="s">
        <v>3</v>
      </c>
      <c r="F20" s="14" t="s">
        <v>3</v>
      </c>
      <c r="G20" s="14" t="s">
        <v>3</v>
      </c>
      <c r="H20" s="15"/>
    </row>
    <row r="21" spans="1:8" ht="14" x14ac:dyDescent="0.3">
      <c r="A21" s="4" t="s">
        <v>9</v>
      </c>
      <c r="B21" s="5" t="s">
        <v>1</v>
      </c>
      <c r="C21" s="5">
        <v>2020</v>
      </c>
      <c r="D21" s="5">
        <v>2021</v>
      </c>
      <c r="E21" s="5">
        <v>2022</v>
      </c>
      <c r="F21" s="5">
        <v>2023</v>
      </c>
      <c r="G21" s="5">
        <v>2024</v>
      </c>
    </row>
    <row r="22" spans="1:8" x14ac:dyDescent="0.25">
      <c r="A22" s="12" t="s">
        <v>21</v>
      </c>
      <c r="B22" s="13" t="s">
        <v>2</v>
      </c>
      <c r="C22" s="14">
        <v>108.53000000000002</v>
      </c>
      <c r="D22" s="14">
        <v>111.42</v>
      </c>
      <c r="E22" s="14">
        <v>115.67</v>
      </c>
      <c r="F22" s="14">
        <v>120.08799999999999</v>
      </c>
      <c r="G22" s="14" t="s">
        <v>3</v>
      </c>
    </row>
    <row r="23" spans="1:8" x14ac:dyDescent="0.25">
      <c r="A23" s="12" t="s">
        <v>22</v>
      </c>
      <c r="B23" s="13" t="s">
        <v>2</v>
      </c>
      <c r="C23" s="14">
        <v>108.53000000000002</v>
      </c>
      <c r="D23" s="14">
        <v>109.49333333333335</v>
      </c>
      <c r="E23" s="14">
        <v>110.77000000000001</v>
      </c>
      <c r="F23" s="14">
        <v>112.92808333333333</v>
      </c>
      <c r="G23" s="14">
        <v>123.86300148588411</v>
      </c>
    </row>
    <row r="24" spans="1:8" x14ac:dyDescent="0.25">
      <c r="A24" s="12" t="s">
        <v>23</v>
      </c>
      <c r="B24" s="13" t="s">
        <v>2</v>
      </c>
      <c r="C24" s="14">
        <v>108.53000000000002</v>
      </c>
      <c r="D24" s="14">
        <v>108.53</v>
      </c>
      <c r="E24" s="14">
        <v>108.53</v>
      </c>
      <c r="F24" s="14">
        <v>108.15800000000002</v>
      </c>
      <c r="G24" s="14" t="s">
        <v>3</v>
      </c>
    </row>
    <row r="25" spans="1:8" ht="14" x14ac:dyDescent="0.3">
      <c r="A25" s="4" t="s">
        <v>16</v>
      </c>
      <c r="B25" s="5" t="s">
        <v>1</v>
      </c>
      <c r="C25" s="5">
        <v>2020</v>
      </c>
      <c r="D25" s="5">
        <v>2021</v>
      </c>
      <c r="E25" s="5">
        <v>2022</v>
      </c>
      <c r="F25" s="5">
        <v>2023</v>
      </c>
      <c r="G25" s="5">
        <v>2024</v>
      </c>
    </row>
    <row r="26" spans="1:8" x14ac:dyDescent="0.25">
      <c r="A26" s="12" t="s">
        <v>7</v>
      </c>
      <c r="B26" s="13" t="s">
        <v>2</v>
      </c>
      <c r="C26" s="14">
        <f t="shared" ref="C26:F26" si="0">C23-C19</f>
        <v>-1.9999999999999858</v>
      </c>
      <c r="D26" s="14">
        <f t="shared" si="0"/>
        <v>-1.0366666666666475</v>
      </c>
      <c r="E26" s="14">
        <f t="shared" si="0"/>
        <v>0.24000000000000909</v>
      </c>
      <c r="F26" s="14">
        <f t="shared" si="0"/>
        <v>2.3980833333333322</v>
      </c>
      <c r="G26" s="14">
        <f t="shared" ref="G26" si="1">G23-G19</f>
        <v>13.333001485884111</v>
      </c>
    </row>
    <row r="27" spans="1:8" x14ac:dyDescent="0.25">
      <c r="A27" s="12" t="s">
        <v>7</v>
      </c>
      <c r="B27" s="13" t="s">
        <v>10</v>
      </c>
      <c r="C27" s="16">
        <f>(C23-C19)/C19</f>
        <v>-1.8094634940739943E-2</v>
      </c>
      <c r="D27" s="16">
        <f>(D23-D19)/D19</f>
        <v>-9.3790524442834301E-3</v>
      </c>
      <c r="E27" s="16">
        <f>(E23-E19)/E19</f>
        <v>2.1713561928888908E-3</v>
      </c>
      <c r="F27" s="16">
        <f>(F23-F19)/F19</f>
        <v>2.1696221237069865E-2</v>
      </c>
      <c r="G27" s="16">
        <f>(G23-G19)/G19</f>
        <v>0.12062789727570895</v>
      </c>
    </row>
    <row r="28" spans="1:8" x14ac:dyDescent="0.25">
      <c r="A28" s="18"/>
      <c r="B28" s="19"/>
      <c r="C28" s="21"/>
      <c r="D28" s="21"/>
      <c r="E28" s="21"/>
      <c r="F28" s="20"/>
      <c r="G28" s="20"/>
    </row>
    <row r="29" spans="1:8" ht="14" x14ac:dyDescent="0.3">
      <c r="A29" s="2" t="s">
        <v>17</v>
      </c>
      <c r="B29" s="3"/>
      <c r="C29" s="3"/>
      <c r="D29" s="3"/>
      <c r="E29" s="3"/>
      <c r="F29" s="3"/>
      <c r="G29" s="3"/>
    </row>
    <row r="30" spans="1:8" ht="14" x14ac:dyDescent="0.3">
      <c r="A30" s="4" t="s">
        <v>6</v>
      </c>
      <c r="B30" s="5" t="s">
        <v>1</v>
      </c>
      <c r="C30" s="5">
        <v>2020</v>
      </c>
      <c r="D30" s="5">
        <v>2021</v>
      </c>
      <c r="E30" s="5">
        <v>2022</v>
      </c>
      <c r="F30" s="5">
        <v>2023</v>
      </c>
      <c r="G30" s="5">
        <v>2024</v>
      </c>
    </row>
    <row r="31" spans="1:8" x14ac:dyDescent="0.25">
      <c r="A31" s="12" t="s">
        <v>18</v>
      </c>
      <c r="B31" s="13" t="s">
        <v>2</v>
      </c>
      <c r="C31" s="14" t="s">
        <v>3</v>
      </c>
      <c r="D31" s="14" t="s">
        <v>3</v>
      </c>
      <c r="E31" s="14" t="s">
        <v>3</v>
      </c>
      <c r="F31" s="14" t="s">
        <v>3</v>
      </c>
      <c r="G31" s="14" t="s">
        <v>3</v>
      </c>
    </row>
    <row r="32" spans="1:8" x14ac:dyDescent="0.25">
      <c r="A32" s="12" t="s">
        <v>19</v>
      </c>
      <c r="B32" s="13" t="s">
        <v>2</v>
      </c>
      <c r="C32" s="14">
        <v>90.71</v>
      </c>
      <c r="D32" s="14">
        <v>90.71</v>
      </c>
      <c r="E32" s="14">
        <v>90.71</v>
      </c>
      <c r="F32" s="14">
        <v>90.71</v>
      </c>
      <c r="G32" s="14">
        <v>90.71</v>
      </c>
    </row>
    <row r="33" spans="1:7" x14ac:dyDescent="0.25">
      <c r="A33" s="12" t="s">
        <v>20</v>
      </c>
      <c r="B33" s="13" t="s">
        <v>2</v>
      </c>
      <c r="C33" s="14" t="s">
        <v>3</v>
      </c>
      <c r="D33" s="14" t="s">
        <v>3</v>
      </c>
      <c r="E33" s="14" t="s">
        <v>3</v>
      </c>
      <c r="F33" s="14" t="s">
        <v>3</v>
      </c>
      <c r="G33" s="14" t="s">
        <v>3</v>
      </c>
    </row>
    <row r="34" spans="1:7" ht="14" x14ac:dyDescent="0.3">
      <c r="A34" s="4" t="s">
        <v>9</v>
      </c>
      <c r="B34" s="5" t="s">
        <v>1</v>
      </c>
      <c r="C34" s="5">
        <v>2020</v>
      </c>
      <c r="D34" s="5">
        <v>2021</v>
      </c>
      <c r="E34" s="5">
        <v>2022</v>
      </c>
      <c r="F34" s="5">
        <v>2023</v>
      </c>
      <c r="G34" s="5">
        <v>2024</v>
      </c>
    </row>
    <row r="35" spans="1:7" x14ac:dyDescent="0.25">
      <c r="A35" s="12" t="s">
        <v>18</v>
      </c>
      <c r="B35" s="13" t="s">
        <v>2</v>
      </c>
      <c r="C35" s="14">
        <v>112.22098999999999</v>
      </c>
      <c r="D35" s="14">
        <v>107.91217</v>
      </c>
      <c r="E35" s="14">
        <v>112.76</v>
      </c>
      <c r="F35" s="14">
        <v>116.14468000000001</v>
      </c>
      <c r="G35" s="14" t="s">
        <v>3</v>
      </c>
    </row>
    <row r="36" spans="1:7" x14ac:dyDescent="0.25">
      <c r="A36" s="12" t="s">
        <v>19</v>
      </c>
      <c r="B36" s="13" t="s">
        <v>2</v>
      </c>
      <c r="C36" s="14">
        <v>96.782967201788182</v>
      </c>
      <c r="D36" s="14">
        <v>94.570254443316074</v>
      </c>
      <c r="E36" s="14">
        <v>97.231999999999999</v>
      </c>
      <c r="F36" s="14">
        <v>101.78091287172694</v>
      </c>
      <c r="G36" s="14">
        <v>106.17016280342612</v>
      </c>
    </row>
    <row r="37" spans="1:7" x14ac:dyDescent="0.25">
      <c r="A37" s="12" t="s">
        <v>20</v>
      </c>
      <c r="B37" s="13" t="s">
        <v>2</v>
      </c>
      <c r="C37" s="14">
        <v>78.372280000000003</v>
      </c>
      <c r="D37" s="14">
        <v>76.312769999999986</v>
      </c>
      <c r="E37" s="14">
        <v>77</v>
      </c>
      <c r="F37" s="14">
        <v>72.58720000000001</v>
      </c>
      <c r="G37" s="14" t="s">
        <v>3</v>
      </c>
    </row>
    <row r="38" spans="1:7" ht="14" x14ac:dyDescent="0.3">
      <c r="A38" s="4" t="s">
        <v>16</v>
      </c>
      <c r="B38" s="5" t="s">
        <v>1</v>
      </c>
      <c r="C38" s="5">
        <v>2020</v>
      </c>
      <c r="D38" s="5">
        <v>2021</v>
      </c>
      <c r="E38" s="5">
        <v>2022</v>
      </c>
      <c r="F38" s="5">
        <v>2023</v>
      </c>
      <c r="G38" s="5">
        <v>2024</v>
      </c>
    </row>
    <row r="39" spans="1:7" x14ac:dyDescent="0.25">
      <c r="A39" s="12" t="s">
        <v>8</v>
      </c>
      <c r="B39" s="13" t="s">
        <v>2</v>
      </c>
      <c r="C39" s="14">
        <f>C36-C32</f>
        <v>6.0729672017881882</v>
      </c>
      <c r="D39" s="14">
        <f t="shared" ref="D39:E39" si="2">D36-D32</f>
        <v>3.8602544433160801</v>
      </c>
      <c r="E39" s="14">
        <f t="shared" si="2"/>
        <v>6.5220000000000056</v>
      </c>
      <c r="F39" s="14">
        <f>F36-F32</f>
        <v>11.070912871726946</v>
      </c>
      <c r="G39" s="14">
        <f>G36-G32</f>
        <v>15.46016280342613</v>
      </c>
    </row>
    <row r="40" spans="1:7" x14ac:dyDescent="0.25">
      <c r="A40" s="12" t="s">
        <v>8</v>
      </c>
      <c r="B40" s="13" t="s">
        <v>10</v>
      </c>
      <c r="C40" s="16">
        <f>(C36-C32)/C32</f>
        <v>6.6949258094897907E-2</v>
      </c>
      <c r="D40" s="16">
        <f t="shared" ref="D40:F40" si="3">(D36-D32)/D32</f>
        <v>4.2555996508831226E-2</v>
      </c>
      <c r="E40" s="16">
        <f t="shared" si="3"/>
        <v>7.18994598169993E-2</v>
      </c>
      <c r="F40" s="16">
        <f t="shared" si="3"/>
        <v>0.12204732523125286</v>
      </c>
      <c r="G40" s="16">
        <f t="shared" ref="G40" si="4">(G36-G32)/G32</f>
        <v>0.17043504358313449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7A9C-449B-4223-8F94-097A93D729E2}">
  <dimension ref="A13:H30"/>
  <sheetViews>
    <sheetView showGridLines="0" zoomScale="175" zoomScaleNormal="175" workbookViewId="0">
      <selection activeCell="A35" sqref="A35"/>
    </sheetView>
  </sheetViews>
  <sheetFormatPr defaultColWidth="8.7265625" defaultRowHeight="13.5" x14ac:dyDescent="0.25"/>
  <cols>
    <col min="1" max="1" width="33.36328125" style="1" customWidth="1"/>
    <col min="2" max="2" width="12.453125" style="1" bestFit="1" customWidth="1"/>
    <col min="3" max="6" width="8.81640625" style="1" bestFit="1" customWidth="1"/>
    <col min="7" max="7" width="9.453125" style="1" bestFit="1" customWidth="1"/>
    <col min="8" max="16384" width="8.7265625" style="1"/>
  </cols>
  <sheetData>
    <row r="13" spans="1:8" ht="14" thickBot="1" x14ac:dyDescent="0.3"/>
    <row r="14" spans="1:8" ht="19.5" customHeight="1" thickTop="1" thickBot="1" x14ac:dyDescent="0.4">
      <c r="A14" s="7" t="s">
        <v>11</v>
      </c>
      <c r="B14" s="7"/>
      <c r="C14" s="7"/>
      <c r="D14" s="7"/>
      <c r="E14" s="7"/>
      <c r="F14" s="7"/>
      <c r="G14" s="7"/>
      <c r="H14"/>
    </row>
    <row r="15" spans="1:8" ht="14" thickTop="1" x14ac:dyDescent="0.25"/>
    <row r="16" spans="1:8" ht="14" x14ac:dyDescent="0.3">
      <c r="A16" s="2" t="s">
        <v>0</v>
      </c>
      <c r="B16" s="3"/>
      <c r="C16" s="3"/>
      <c r="D16" s="3"/>
      <c r="E16" s="3"/>
      <c r="F16" s="3"/>
      <c r="G16" s="3"/>
    </row>
    <row r="17" spans="1:8" ht="14" x14ac:dyDescent="0.3">
      <c r="A17" s="4" t="s">
        <v>12</v>
      </c>
      <c r="B17" s="5" t="s">
        <v>1</v>
      </c>
      <c r="C17" s="5">
        <v>2025</v>
      </c>
      <c r="D17" s="5">
        <v>2026</v>
      </c>
      <c r="E17" s="5">
        <v>2027</v>
      </c>
      <c r="F17" s="5">
        <v>2028</v>
      </c>
      <c r="G17" s="5">
        <v>2029</v>
      </c>
    </row>
    <row r="18" spans="1:8" x14ac:dyDescent="0.25">
      <c r="A18" s="12" t="s">
        <v>21</v>
      </c>
      <c r="B18" s="13" t="s">
        <v>2</v>
      </c>
      <c r="C18" s="17">
        <v>110.36300148588411</v>
      </c>
      <c r="D18" s="17">
        <v>110.36300148588411</v>
      </c>
      <c r="E18" s="17">
        <v>110.36300148588411</v>
      </c>
      <c r="F18" s="17">
        <v>110.36300148588411</v>
      </c>
      <c r="G18" s="17">
        <v>110.36300148588411</v>
      </c>
      <c r="H18" s="15"/>
    </row>
    <row r="19" spans="1:8" x14ac:dyDescent="0.25">
      <c r="A19" s="12" t="s">
        <v>22</v>
      </c>
      <c r="B19" s="13" t="s">
        <v>2</v>
      </c>
      <c r="C19" s="17">
        <v>110.36300148588411</v>
      </c>
      <c r="D19" s="17">
        <v>110.36300148588411</v>
      </c>
      <c r="E19" s="17">
        <v>110.36300148588411</v>
      </c>
      <c r="F19" s="17">
        <v>110.36300148588411</v>
      </c>
      <c r="G19" s="17">
        <v>110.36300148588411</v>
      </c>
      <c r="H19" s="15"/>
    </row>
    <row r="20" spans="1:8" x14ac:dyDescent="0.25">
      <c r="A20" s="12" t="s">
        <v>8</v>
      </c>
      <c r="B20" s="13" t="s">
        <v>2</v>
      </c>
      <c r="C20" s="17">
        <v>94.239695732697598</v>
      </c>
      <c r="D20" s="17">
        <v>94.239695732697598</v>
      </c>
      <c r="E20" s="17">
        <v>94.239695732697598</v>
      </c>
      <c r="F20" s="17">
        <v>94.239695732697598</v>
      </c>
      <c r="G20" s="17">
        <v>94.239695732697598</v>
      </c>
      <c r="H20" s="15"/>
    </row>
    <row r="22" spans="1:8" ht="14" x14ac:dyDescent="0.3">
      <c r="A22" s="4" t="s">
        <v>13</v>
      </c>
      <c r="B22" s="5" t="s">
        <v>1</v>
      </c>
      <c r="C22" s="5">
        <v>2025</v>
      </c>
      <c r="D22" s="5">
        <v>2026</v>
      </c>
      <c r="E22" s="5">
        <v>2027</v>
      </c>
      <c r="F22" s="5">
        <v>2028</v>
      </c>
      <c r="G22" s="5">
        <v>2029</v>
      </c>
    </row>
    <row r="23" spans="1:8" x14ac:dyDescent="0.25">
      <c r="A23" s="12" t="s">
        <v>21</v>
      </c>
      <c r="B23" s="13" t="s">
        <v>2</v>
      </c>
      <c r="C23" s="17">
        <v>12.899999999999999</v>
      </c>
      <c r="D23" s="17">
        <v>14.299999999999999</v>
      </c>
      <c r="E23" s="17">
        <v>14.299999999999999</v>
      </c>
      <c r="F23" s="17">
        <v>14.299999999999999</v>
      </c>
      <c r="G23" s="17">
        <v>14.299999999999999</v>
      </c>
    </row>
    <row r="24" spans="1:8" x14ac:dyDescent="0.25">
      <c r="A24" s="12" t="s">
        <v>22</v>
      </c>
      <c r="B24" s="13" t="s">
        <v>2</v>
      </c>
      <c r="C24" s="17">
        <v>12.899999999999999</v>
      </c>
      <c r="D24" s="17">
        <v>14.299999999999999</v>
      </c>
      <c r="E24" s="17">
        <v>14.299999999999999</v>
      </c>
      <c r="F24" s="17">
        <v>14.299999999999999</v>
      </c>
      <c r="G24" s="17">
        <v>14.299999999999999</v>
      </c>
    </row>
    <row r="25" spans="1:8" x14ac:dyDescent="0.25">
      <c r="A25" s="12" t="s">
        <v>8</v>
      </c>
      <c r="B25" s="13" t="s">
        <v>2</v>
      </c>
      <c r="C25" s="17">
        <v>11.400224089807256</v>
      </c>
      <c r="D25" s="17">
        <v>12.637457711956882</v>
      </c>
      <c r="E25" s="17">
        <v>12.637457711956882</v>
      </c>
      <c r="F25" s="17">
        <v>12.637457711956882</v>
      </c>
      <c r="G25" s="17">
        <v>12.637457711956882</v>
      </c>
    </row>
    <row r="27" spans="1:8" ht="14" x14ac:dyDescent="0.3">
      <c r="A27" s="4" t="s">
        <v>14</v>
      </c>
      <c r="B27" s="5" t="s">
        <v>1</v>
      </c>
      <c r="C27" s="5">
        <v>2025</v>
      </c>
      <c r="D27" s="5">
        <v>2026</v>
      </c>
      <c r="E27" s="5">
        <v>2027</v>
      </c>
      <c r="F27" s="5">
        <v>2028</v>
      </c>
      <c r="G27" s="5">
        <v>2029</v>
      </c>
    </row>
    <row r="28" spans="1:8" x14ac:dyDescent="0.25">
      <c r="A28" s="12" t="s">
        <v>21</v>
      </c>
      <c r="B28" s="13" t="s">
        <v>2</v>
      </c>
      <c r="C28" s="17">
        <f>C18+C23</f>
        <v>123.2630014858841</v>
      </c>
      <c r="D28" s="17">
        <f t="shared" ref="D28:G28" si="0">D18+D23</f>
        <v>124.66300148588411</v>
      </c>
      <c r="E28" s="17">
        <f t="shared" si="0"/>
        <v>124.66300148588411</v>
      </c>
      <c r="F28" s="17">
        <f t="shared" si="0"/>
        <v>124.66300148588411</v>
      </c>
      <c r="G28" s="17">
        <f t="shared" si="0"/>
        <v>124.66300148588411</v>
      </c>
    </row>
    <row r="29" spans="1:8" x14ac:dyDescent="0.25">
      <c r="A29" s="12" t="s">
        <v>22</v>
      </c>
      <c r="B29" s="13" t="s">
        <v>2</v>
      </c>
      <c r="C29" s="17">
        <f>C19+C24</f>
        <v>123.2630014858841</v>
      </c>
      <c r="D29" s="17">
        <f t="shared" ref="D29:G29" si="1">D19+D24</f>
        <v>124.66300148588411</v>
      </c>
      <c r="E29" s="17">
        <f t="shared" si="1"/>
        <v>124.66300148588411</v>
      </c>
      <c r="F29" s="17">
        <f t="shared" si="1"/>
        <v>124.66300148588411</v>
      </c>
      <c r="G29" s="17">
        <f t="shared" si="1"/>
        <v>124.66300148588411</v>
      </c>
    </row>
    <row r="30" spans="1:8" x14ac:dyDescent="0.25">
      <c r="A30" s="12" t="s">
        <v>8</v>
      </c>
      <c r="B30" s="13" t="s">
        <v>2</v>
      </c>
      <c r="C30" s="17">
        <f>C20+C25</f>
        <v>105.63991982250485</v>
      </c>
      <c r="D30" s="17">
        <f t="shared" ref="D30:G30" si="2">D20+D25</f>
        <v>106.87715344465448</v>
      </c>
      <c r="E30" s="17">
        <f t="shared" si="2"/>
        <v>106.87715344465448</v>
      </c>
      <c r="F30" s="17">
        <f t="shared" si="2"/>
        <v>106.87715344465448</v>
      </c>
      <c r="G30" s="17">
        <f t="shared" si="2"/>
        <v>106.87715344465448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d6daee-f4a7-4732-a98f-e16bcf69aece" xsi:nil="true"/>
    <lcf76f155ced4ddcb4097134ff3c332f xmlns="11cdd4fa-266d-4037-89ac-74561c71e5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840557847574E8A2F34BEAF52EB06" ma:contentTypeVersion="17" ma:contentTypeDescription="Create a new document." ma:contentTypeScope="" ma:versionID="93fa0966094d3fd5756e45a46f03ee6f">
  <xsd:schema xmlns:xsd="http://www.w3.org/2001/XMLSchema" xmlns:xs="http://www.w3.org/2001/XMLSchema" xmlns:p="http://schemas.microsoft.com/office/2006/metadata/properties" xmlns:ns2="11cdd4fa-266d-4037-89ac-74561c71e551" xmlns:ns3="74d6daee-f4a7-4732-a98f-e16bcf69aece" targetNamespace="http://schemas.microsoft.com/office/2006/metadata/properties" ma:root="true" ma:fieldsID="5aefd541dfa9dab29b269403ac92ed8c" ns2:_="" ns3:_="">
    <xsd:import namespace="11cdd4fa-266d-4037-89ac-74561c71e551"/>
    <xsd:import namespace="74d6daee-f4a7-4732-a98f-e16bcf69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dd4fa-266d-4037-89ac-74561c71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6daee-f4a7-4732-a98f-e16bcf69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5d188-7959-4383-af8d-fe7395181e03}" ma:internalName="TaxCatchAll" ma:showField="CatchAllData" ma:web="74d6daee-f4a7-4732-a98f-e16bcf69a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62201-DC53-4545-B29A-38F67C7EAE72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57bab12-2230-4ba5-9c0a-1023524d9930"/>
    <ds:schemaRef ds:uri="http://purl.org/dc/dcmitype/"/>
    <ds:schemaRef ds:uri="74c04105-76d9-4256-9364-af51479a327e"/>
    <ds:schemaRef ds:uri="http://schemas.microsoft.com/office/2006/metadata/properties"/>
    <ds:schemaRef ds:uri="http://purl.org/dc/terms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F229A07-12A7-42FB-8DEF-91A0FF1EA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D9ABEF-22E1-4F96-BFD2-F32D73BD31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1. AA4 actual</vt:lpstr>
      <vt:lpstr>2. AA5 forecast</vt:lpstr>
    </vt:vector>
  </TitlesOfParts>
  <Manager/>
  <Company>APA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McSween, Conor</dc:creator>
  <cp:keywords/>
  <dc:description/>
  <cp:lastModifiedBy>McSween, Conor</cp:lastModifiedBy>
  <cp:revision/>
  <dcterms:created xsi:type="dcterms:W3CDTF">2023-12-07T05:34:59Z</dcterms:created>
  <dcterms:modified xsi:type="dcterms:W3CDTF">2024-09-05T00:52:50Z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0x010100713840557847574E8A2F34BEAF52EB06</vt:lpwstr>
  </property>
  <property fmtid="{D5CDD505-2E9C-101B-9397-08002B2CF9AE}" pid="3" name="MediaServiceImageTags">
    <vt:lpwstr/>
  </property>
</Properties>
</file>